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PRIHODA'!$A$1:$I$56</definedName>
  </definedNames>
  <calcPr fullCalcOnLoad="1"/>
</workbook>
</file>

<file path=xl/sharedStrings.xml><?xml version="1.0" encoding="utf-8"?>
<sst xmlns="http://schemas.openxmlformats.org/spreadsheetml/2006/main" count="264" uniqueCount="184">
  <si>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</si>
  <si>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</si>
  <si>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</si>
  <si>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</si>
  <si>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</si>
  <si>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</si>
  <si>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</si>
  <si>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</si>
  <si>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</si>
  <si>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</si>
  <si>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</si>
  <si>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</si>
  <si>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</si>
  <si>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</si>
  <si>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</si>
  <si>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</si>
  <si>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</si>
  <si>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</si>
  <si>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</si>
  <si>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</si>
  <si>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</si>
  <si>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</si>
  <si>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</si>
  <si>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</si>
  <si>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</si>
  <si>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</si>
  <si>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</si>
  <si>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</si>
  <si>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</si>
  <si>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</si>
  <si>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</si>
  <si>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</si>
  <si>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</si>
  <si>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</si>
  <si>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</si>
  <si>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</si>
  <si>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</si>
  <si>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</si>
  <si>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</si>
  <si>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</si>
  <si>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</si>
  <si>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</si>
  <si>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</si>
  <si>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</si>
  <si>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</si>
  <si>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</si>
  <si>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</si>
  <si>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</si>
  <si>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</si>
  <si>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</si>
  <si>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</si>
  <si>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</si>
  <si>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</si>
  <si>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</si>
  <si>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</si>
  <si>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</si>
  <si>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</si>
  <si>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</si>
  <si>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</si>
  <si>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</si>
  <si>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</si>
  <si>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</si>
  <si>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</si>
  <si>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</si>
  <si>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</si>
  <si>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</si>
  <si>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</si>
  <si>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</si>
  <si>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</si>
  <si>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</si>
  <si>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</si>
  <si>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</si>
  <si>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</si>
  <si>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</si>
  <si>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</si>
  <si>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</si>
  <si>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</si>
  <si>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</si>
  <si>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</si>
  <si>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</si>
  <si>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</si>
  <si>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</si>
  <si>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</si>
  <si>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</si>
  <si>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</si>
  <si>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</si>
  <si>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</si>
  <si>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</si>
  <si>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</si>
  <si>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</si>
  <si>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</si>
  <si>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</si>
  <si>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</si>
  <si>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Tekući projekt T100003 Natjecanja</t>
  </si>
  <si>
    <t>Plan 
za 2016.</t>
  </si>
  <si>
    <t>Projekcija plana
za 2017.</t>
  </si>
  <si>
    <t>Projekcija plana 
za 2018.</t>
  </si>
  <si>
    <t>Prijedlog plana 
za 2016.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</si>
  <si>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</si>
  <si>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</si>
  <si>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</si>
  <si>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</si>
  <si>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</si>
  <si>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</si>
  <si>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</si>
  <si>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</si>
  <si>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 xml:space="preserve">Tekući projekt T100022 Prsten potpore - pomoćnici u nastavi i stručni komunikacijski posrednici za učenike  s teškoćama u razvoju </t>
  </si>
  <si>
    <t>OŠ DUBRAVA</t>
  </si>
  <si>
    <t>OIB: 79101135706</t>
  </si>
  <si>
    <t>Donacije Žup.šk.športski savez</t>
  </si>
  <si>
    <t>Ukupno prihodi i primici za 2016</t>
  </si>
  <si>
    <t>Pozicije</t>
  </si>
  <si>
    <t>R0640</t>
  </si>
  <si>
    <t>R0641</t>
  </si>
  <si>
    <t>R0642</t>
  </si>
  <si>
    <t>R0643</t>
  </si>
  <si>
    <t>R0644</t>
  </si>
  <si>
    <t>R0646</t>
  </si>
  <si>
    <t>R0647</t>
  </si>
  <si>
    <t>R0648</t>
  </si>
  <si>
    <t>R0650</t>
  </si>
  <si>
    <t>R0651</t>
  </si>
  <si>
    <t>R0652</t>
  </si>
  <si>
    <t>R0653</t>
  </si>
  <si>
    <t>R0655</t>
  </si>
  <si>
    <t>R0827.63</t>
  </si>
  <si>
    <t>R0827.64</t>
  </si>
  <si>
    <t>R0657</t>
  </si>
  <si>
    <t>R0658</t>
  </si>
  <si>
    <t>R0659</t>
  </si>
  <si>
    <t>R0660</t>
  </si>
  <si>
    <t>R0661</t>
  </si>
  <si>
    <t>R1545.13</t>
  </si>
  <si>
    <t>R1150.09</t>
  </si>
  <si>
    <t>R1151.09</t>
  </si>
  <si>
    <t>R1151.33</t>
  </si>
  <si>
    <t>Naknade za rad predstavničkih i izvršnih tijela, povjerenstava i slično</t>
  </si>
  <si>
    <t>Tekući projekt T100002  Županijska stručna vijeća</t>
  </si>
  <si>
    <t>R1395</t>
  </si>
  <si>
    <t>R1396</t>
  </si>
  <si>
    <t>R1397</t>
  </si>
  <si>
    <t>R1398</t>
  </si>
  <si>
    <t>R1399</t>
  </si>
  <si>
    <t xml:space="preserve"> POMOĆI- MZOŠ-EUR.SOCIJALNI FOND</t>
  </si>
  <si>
    <t>R1401</t>
  </si>
  <si>
    <t>R1402</t>
  </si>
  <si>
    <t>R1403</t>
  </si>
  <si>
    <t>R1404</t>
  </si>
  <si>
    <t>R1405</t>
  </si>
  <si>
    <t>R1406</t>
  </si>
  <si>
    <t>Prihodi od prodaje nefinancijske imovine</t>
  </si>
  <si>
    <t>Prihodi od nefinancijske imovine</t>
  </si>
  <si>
    <t>Pomoći- Općina Dubrava</t>
  </si>
  <si>
    <t>Pomoći  HZZO</t>
  </si>
  <si>
    <t>Pomoći HZZO</t>
  </si>
  <si>
    <t>Pomoći Općina Dubrava</t>
  </si>
  <si>
    <t>Voditelj računovodstva</t>
  </si>
  <si>
    <t>Predsjednik ŠO</t>
  </si>
  <si>
    <t>Ravnateljica škole</t>
  </si>
  <si>
    <t>Tomislav Jurić</t>
  </si>
  <si>
    <t>Marijana Kozumplik Kemenović, dipl.učitelj</t>
  </si>
  <si>
    <t xml:space="preserve">             Ana Grgurić</t>
  </si>
  <si>
    <t>R1551.17</t>
  </si>
  <si>
    <t>REBALANS 2.  2016.</t>
  </si>
  <si>
    <t>NOVO</t>
  </si>
  <si>
    <t>Tekući projekt T100029 PRSTEN POTPORE II</t>
  </si>
  <si>
    <t>R1538.71</t>
  </si>
  <si>
    <t>R1538.72</t>
  </si>
  <si>
    <t>R1538.73</t>
  </si>
  <si>
    <t>R1538.74</t>
  </si>
  <si>
    <t>R1538.75</t>
  </si>
  <si>
    <t xml:space="preserve"> POMOĆI- MZOŠ-ESF-II.</t>
  </si>
  <si>
    <t>R1538,76</t>
  </si>
  <si>
    <t>R1538.77</t>
  </si>
  <si>
    <t>R1538.78</t>
  </si>
  <si>
    <t>R1538.79</t>
  </si>
  <si>
    <t>R1538.80</t>
  </si>
  <si>
    <t>Tekući projekt T100030  SUFINANCIRANJE PREHRANE UČENIKA</t>
  </si>
  <si>
    <t>Program 1001  Minimalni standard u osnovnom školstvu - materijalni i financijski rashodi i invest.održavanje</t>
  </si>
  <si>
    <t>POTREBE IZNAD MINIMALNOG STANDARDA</t>
  </si>
  <si>
    <t>R1539.07</t>
  </si>
  <si>
    <t>Ostale naknade iz proračuna u novcu</t>
  </si>
  <si>
    <t>U Dubravi, 28.12.2016</t>
  </si>
  <si>
    <t>REBALANS 2. FINANCIJSKOG PLANA OŠ DUBRAVA ZA 2016.GODINU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</si>
</sst>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#,##0.0"/>
    <numFmt numFmtId="180" formatCode="0.000"/>
    <numFmt numFmtId="181" formatCode="0.0000"/>
    <numFmt numFmtId="182" formatCode="0.0"/>
    <numFmt numFmtId="183" formatCode="#,##0.000"/>
    <numFmt numFmtId="184" formatCode="#,##0.000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1" fillId="50" borderId="4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7" fillId="20" borderId="24" xfId="0" applyNumberFormat="1" applyFont="1" applyFill="1" applyBorder="1" applyAlignment="1" applyProtection="1">
      <alignment/>
      <protection/>
    </xf>
    <xf numFmtId="0" fontId="27" fillId="20" borderId="24" xfId="0" applyNumberFormat="1" applyFont="1" applyFill="1" applyBorder="1" applyAlignment="1" applyProtection="1">
      <alignment horizontal="left"/>
      <protection/>
    </xf>
    <xf numFmtId="0" fontId="27" fillId="20" borderId="24" xfId="0" applyNumberFormat="1" applyFont="1" applyFill="1" applyBorder="1" applyAlignment="1" applyProtection="1">
      <alignment wrapText="1"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5" fillId="0" borderId="24" xfId="0" applyNumberFormat="1" applyFont="1" applyFill="1" applyBorder="1" applyAlignment="1" applyProtection="1">
      <alignment/>
      <protection/>
    </xf>
    <xf numFmtId="4" fontId="27" fillId="50" borderId="24" xfId="0" applyNumberFormat="1" applyFont="1" applyFill="1" applyBorder="1" applyAlignment="1" applyProtection="1">
      <alignment/>
      <protection/>
    </xf>
    <xf numFmtId="4" fontId="27" fillId="52" borderId="24" xfId="0" applyNumberFormat="1" applyFont="1" applyFill="1" applyBorder="1" applyAlignment="1" applyProtection="1">
      <alignment/>
      <protection/>
    </xf>
    <xf numFmtId="4" fontId="27" fillId="28" borderId="24" xfId="0" applyNumberFormat="1" applyFont="1" applyFill="1" applyBorder="1" applyAlignment="1" applyProtection="1">
      <alignment/>
      <protection/>
    </xf>
    <xf numFmtId="4" fontId="27" fillId="51" borderId="24" xfId="0" applyNumberFormat="1" applyFont="1" applyFill="1" applyBorder="1" applyAlignment="1" applyProtection="1">
      <alignment/>
      <protection/>
    </xf>
    <xf numFmtId="4" fontId="27" fillId="52" borderId="24" xfId="0" applyNumberFormat="1" applyFont="1" applyFill="1" applyBorder="1" applyAlignment="1" applyProtection="1">
      <alignment horizontal="right"/>
      <protection/>
    </xf>
    <xf numFmtId="4" fontId="27" fillId="28" borderId="24" xfId="0" applyNumberFormat="1" applyFont="1" applyFill="1" applyBorder="1" applyAlignment="1" applyProtection="1">
      <alignment horizontal="right"/>
      <protection/>
    </xf>
    <xf numFmtId="4" fontId="27" fillId="51" borderId="24" xfId="0" applyNumberFormat="1" applyFont="1" applyFill="1" applyBorder="1" applyAlignment="1" applyProtection="1">
      <alignment horizontal="right"/>
      <protection/>
    </xf>
    <xf numFmtId="4" fontId="27" fillId="20" borderId="24" xfId="0" applyNumberFormat="1" applyFont="1" applyFill="1" applyBorder="1" applyAlignment="1" applyProtection="1">
      <alignment/>
      <protection/>
    </xf>
    <xf numFmtId="4" fontId="27" fillId="24" borderId="24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29" xfId="0" applyNumberFormat="1" applyFont="1" applyBorder="1" applyAlignment="1">
      <alignment horizontal="right" vertical="center" wrapText="1"/>
    </xf>
    <xf numFmtId="4" fontId="21" fillId="0" borderId="30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 wrapText="1"/>
    </xf>
    <xf numFmtId="4" fontId="21" fillId="0" borderId="30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39" xfId="0" applyNumberFormat="1" applyFont="1" applyBorder="1" applyAlignment="1">
      <alignment horizontal="right"/>
    </xf>
    <xf numFmtId="4" fontId="34" fillId="50" borderId="24" xfId="0" applyNumberFormat="1" applyFont="1" applyFill="1" applyBorder="1" applyAlignment="1" applyProtection="1">
      <alignment horizontal="right" wrapText="1"/>
      <protection/>
    </xf>
    <xf numFmtId="4" fontId="34" fillId="0" borderId="24" xfId="0" applyNumberFormat="1" applyFont="1" applyBorder="1" applyAlignment="1">
      <alignment horizontal="right"/>
    </xf>
    <xf numFmtId="4" fontId="34" fillId="50" borderId="24" xfId="0" applyNumberFormat="1" applyFont="1" applyFill="1" applyBorder="1" applyAlignment="1">
      <alignment horizontal="right"/>
    </xf>
    <xf numFmtId="4" fontId="34" fillId="0" borderId="24" xfId="0" applyNumberFormat="1" applyFont="1" applyFill="1" applyBorder="1" applyAlignment="1" applyProtection="1">
      <alignment horizontal="right" wrapText="1"/>
      <protection/>
    </xf>
    <xf numFmtId="4" fontId="21" fillId="50" borderId="29" xfId="0" applyNumberFormat="1" applyFont="1" applyFill="1" applyBorder="1" applyAlignment="1">
      <alignment/>
    </xf>
    <xf numFmtId="4" fontId="21" fillId="0" borderId="32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4" fontId="21" fillId="0" borderId="31" xfId="0" applyNumberFormat="1" applyFont="1" applyBorder="1" applyAlignment="1">
      <alignment horizontal="right" vertical="center" wrapText="1"/>
    </xf>
    <xf numFmtId="0" fontId="25" fillId="0" borderId="44" xfId="0" applyNumberFormat="1" applyFont="1" applyFill="1" applyBorder="1" applyAlignment="1" applyProtection="1">
      <alignment/>
      <protection/>
    </xf>
    <xf numFmtId="0" fontId="27" fillId="0" borderId="31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4" fontId="25" fillId="0" borderId="46" xfId="0" applyNumberFormat="1" applyFont="1" applyFill="1" applyBorder="1" applyAlignment="1" applyProtection="1">
      <alignment/>
      <protection/>
    </xf>
    <xf numFmtId="4" fontId="25" fillId="0" borderId="47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8" fillId="5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0" fontId="21" fillId="50" borderId="40" xfId="0" applyNumberFormat="1" applyFont="1" applyFill="1" applyBorder="1" applyAlignment="1" applyProtection="1">
      <alignment/>
      <protection/>
    </xf>
    <xf numFmtId="4" fontId="22" fillId="0" borderId="39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20" borderId="41" xfId="0" applyNumberFormat="1" applyFont="1" applyFill="1" applyBorder="1" applyAlignment="1" applyProtection="1">
      <alignment horizontal="left" wrapText="1"/>
      <protection/>
    </xf>
    <xf numFmtId="0" fontId="27" fillId="20" borderId="50" xfId="0" applyNumberFormat="1" applyFont="1" applyFill="1" applyBorder="1" applyAlignment="1" applyProtection="1">
      <alignment horizontal="left" wrapText="1"/>
      <protection/>
    </xf>
    <xf numFmtId="3" fontId="27" fillId="20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864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864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773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773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11" t="s">
        <v>183</v>
      </c>
      <c r="B1" s="211"/>
      <c r="C1" s="211"/>
      <c r="D1" s="211"/>
      <c r="E1" s="211"/>
      <c r="F1" s="211"/>
      <c r="G1" s="211"/>
      <c r="H1" s="211"/>
    </row>
    <row r="2" spans="1:8" s="70" customFormat="1" ht="26.25" customHeight="1">
      <c r="A2" s="211" t="s">
        <v>41</v>
      </c>
      <c r="B2" s="211"/>
      <c r="C2" s="211"/>
      <c r="D2" s="211"/>
      <c r="E2" s="211"/>
      <c r="F2" s="211"/>
      <c r="G2" s="224"/>
      <c r="H2" s="224"/>
    </row>
    <row r="3" spans="1:8" ht="25.5" customHeight="1">
      <c r="A3" s="211"/>
      <c r="B3" s="211"/>
      <c r="C3" s="211"/>
      <c r="D3" s="211"/>
      <c r="E3" s="211"/>
      <c r="F3" s="211"/>
      <c r="G3" s="211"/>
      <c r="H3" s="213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94</v>
      </c>
      <c r="G5" s="111" t="s">
        <v>95</v>
      </c>
      <c r="H5" s="77" t="s">
        <v>96</v>
      </c>
    </row>
    <row r="6" spans="1:8" ht="15.75">
      <c r="A6" s="227" t="s">
        <v>42</v>
      </c>
      <c r="B6" s="222"/>
      <c r="C6" s="222"/>
      <c r="D6" s="222"/>
      <c r="E6" s="228"/>
      <c r="F6" s="191">
        <v>9510905.17</v>
      </c>
      <c r="G6" s="108"/>
      <c r="H6" s="108"/>
    </row>
    <row r="7" spans="1:8" ht="15.75">
      <c r="A7" s="216" t="s">
        <v>0</v>
      </c>
      <c r="B7" s="215"/>
      <c r="C7" s="215"/>
      <c r="D7" s="215"/>
      <c r="E7" s="223"/>
      <c r="F7" s="192"/>
      <c r="G7" s="78"/>
      <c r="H7" s="78"/>
    </row>
    <row r="8" spans="1:8" ht="15.75">
      <c r="A8" s="225" t="s">
        <v>1</v>
      </c>
      <c r="B8" s="223"/>
      <c r="C8" s="223"/>
      <c r="D8" s="223"/>
      <c r="E8" s="223"/>
      <c r="F8" s="192">
        <v>25271.19</v>
      </c>
      <c r="G8" s="78"/>
      <c r="H8" s="78"/>
    </row>
    <row r="9" spans="1:8" ht="15.75">
      <c r="A9" s="109" t="s">
        <v>43</v>
      </c>
      <c r="B9" s="110"/>
      <c r="C9" s="110"/>
      <c r="D9" s="110"/>
      <c r="E9" s="110"/>
      <c r="F9" s="193">
        <v>9510905.17</v>
      </c>
      <c r="G9" s="107"/>
      <c r="H9" s="107"/>
    </row>
    <row r="10" spans="1:8" ht="15.75">
      <c r="A10" s="214" t="s">
        <v>2</v>
      </c>
      <c r="B10" s="215"/>
      <c r="C10" s="215"/>
      <c r="D10" s="215"/>
      <c r="E10" s="226"/>
      <c r="F10" s="194"/>
      <c r="G10" s="79"/>
      <c r="H10" s="79"/>
    </row>
    <row r="11" spans="1:8" ht="15.75">
      <c r="A11" s="225" t="s">
        <v>3</v>
      </c>
      <c r="B11" s="223"/>
      <c r="C11" s="223"/>
      <c r="D11" s="223"/>
      <c r="E11" s="223"/>
      <c r="F11" s="194">
        <v>25271.19</v>
      </c>
      <c r="G11" s="79"/>
      <c r="H11" s="79"/>
    </row>
    <row r="12" spans="1:8" ht="15.75">
      <c r="A12" s="221" t="s">
        <v>4</v>
      </c>
      <c r="B12" s="222"/>
      <c r="C12" s="222"/>
      <c r="D12" s="222"/>
      <c r="E12" s="222"/>
      <c r="F12" s="191"/>
      <c r="G12" s="108"/>
      <c r="H12" s="108"/>
    </row>
    <row r="13" spans="1:8" ht="18">
      <c r="A13" s="211"/>
      <c r="B13" s="212"/>
      <c r="C13" s="212"/>
      <c r="D13" s="212"/>
      <c r="E13" s="212"/>
      <c r="F13" s="213"/>
      <c r="G13" s="213"/>
      <c r="H13" s="213"/>
    </row>
    <row r="14" spans="1:8" ht="26.25">
      <c r="A14" s="73"/>
      <c r="B14" s="74"/>
      <c r="C14" s="74"/>
      <c r="D14" s="75"/>
      <c r="E14" s="76"/>
      <c r="F14" s="111" t="s">
        <v>97</v>
      </c>
      <c r="G14" s="111" t="s">
        <v>95</v>
      </c>
      <c r="H14" s="77" t="s">
        <v>96</v>
      </c>
    </row>
    <row r="15" spans="1:8" ht="15.75">
      <c r="A15" s="217" t="s">
        <v>5</v>
      </c>
      <c r="B15" s="218"/>
      <c r="C15" s="218"/>
      <c r="D15" s="218"/>
      <c r="E15" s="219"/>
      <c r="F15" s="81"/>
      <c r="G15" s="81"/>
      <c r="H15" s="79"/>
    </row>
    <row r="16" spans="1:8" ht="18">
      <c r="A16" s="220"/>
      <c r="B16" s="212"/>
      <c r="C16" s="212"/>
      <c r="D16" s="212"/>
      <c r="E16" s="212"/>
      <c r="F16" s="213"/>
      <c r="G16" s="213"/>
      <c r="H16" s="213"/>
    </row>
    <row r="17" spans="1:8" ht="26.25">
      <c r="A17" s="73"/>
      <c r="B17" s="74"/>
      <c r="C17" s="74"/>
      <c r="D17" s="75"/>
      <c r="E17" s="76"/>
      <c r="F17" s="111" t="s">
        <v>97</v>
      </c>
      <c r="G17" s="111" t="s">
        <v>95</v>
      </c>
      <c r="H17" s="77" t="s">
        <v>96</v>
      </c>
    </row>
    <row r="18" spans="1:8" ht="15.75">
      <c r="A18" s="216" t="s">
        <v>6</v>
      </c>
      <c r="B18" s="215"/>
      <c r="C18" s="215"/>
      <c r="D18" s="215"/>
      <c r="E18" s="215"/>
      <c r="F18" s="78"/>
      <c r="G18" s="78"/>
      <c r="H18" s="78"/>
    </row>
    <row r="19" spans="1:8" ht="15.75">
      <c r="A19" s="216" t="s">
        <v>7</v>
      </c>
      <c r="B19" s="215"/>
      <c r="C19" s="215"/>
      <c r="D19" s="215"/>
      <c r="E19" s="215"/>
      <c r="F19" s="78"/>
      <c r="G19" s="78"/>
      <c r="H19" s="78"/>
    </row>
    <row r="20" spans="1:8" ht="15.75">
      <c r="A20" s="214" t="s">
        <v>8</v>
      </c>
      <c r="B20" s="215"/>
      <c r="C20" s="215"/>
      <c r="D20" s="215"/>
      <c r="E20" s="215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14" t="s">
        <v>9</v>
      </c>
      <c r="B22" s="215"/>
      <c r="C22" s="215"/>
      <c r="D22" s="215"/>
      <c r="E22" s="215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9">
      <selection activeCell="H20" sqref="H20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1" t="s">
        <v>10</v>
      </c>
      <c r="B1" s="211"/>
      <c r="C1" s="211"/>
      <c r="D1" s="211"/>
      <c r="E1" s="211"/>
      <c r="F1" s="211"/>
      <c r="G1" s="211"/>
      <c r="H1" s="211"/>
      <c r="I1" s="211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32" t="s">
        <v>22</v>
      </c>
      <c r="C3" s="233"/>
      <c r="D3" s="234"/>
      <c r="E3" s="234"/>
      <c r="F3" s="234"/>
      <c r="G3" s="234"/>
      <c r="H3" s="234"/>
      <c r="I3" s="235"/>
    </row>
    <row r="4" spans="1:9" s="1" customFormat="1" ht="51.75" thickBot="1">
      <c r="A4" s="92" t="s">
        <v>13</v>
      </c>
      <c r="B4" s="18" t="s">
        <v>76</v>
      </c>
      <c r="C4" s="95" t="s">
        <v>77</v>
      </c>
      <c r="D4" s="19" t="s">
        <v>14</v>
      </c>
      <c r="E4" s="19" t="s">
        <v>15</v>
      </c>
      <c r="F4" s="19" t="s">
        <v>154</v>
      </c>
      <c r="G4" s="19" t="s">
        <v>17</v>
      </c>
      <c r="H4" s="19" t="s">
        <v>155</v>
      </c>
      <c r="I4" s="20" t="s">
        <v>150</v>
      </c>
    </row>
    <row r="5" spans="1:9" s="1" customFormat="1" ht="12.75">
      <c r="A5" s="101">
        <v>633</v>
      </c>
      <c r="B5" s="102"/>
      <c r="C5" s="113"/>
      <c r="D5" s="114"/>
      <c r="E5" s="115"/>
      <c r="F5" s="116"/>
      <c r="G5" s="116"/>
      <c r="H5" s="117"/>
      <c r="I5" s="118"/>
    </row>
    <row r="6" spans="1:9" s="1" customFormat="1" ht="12.75">
      <c r="A6" s="21">
        <v>6331</v>
      </c>
      <c r="B6" s="96"/>
      <c r="C6" s="184"/>
      <c r="D6" s="120"/>
      <c r="E6" s="121"/>
      <c r="F6" s="112"/>
      <c r="G6" s="112"/>
      <c r="H6" s="122"/>
      <c r="I6" s="123"/>
    </row>
    <row r="7" spans="1:9" s="1" customFormat="1" ht="12.75">
      <c r="A7" s="103">
        <v>636</v>
      </c>
      <c r="B7" s="104"/>
      <c r="C7" s="124"/>
      <c r="D7" s="125"/>
      <c r="E7" s="126"/>
      <c r="F7" s="127"/>
      <c r="G7" s="127"/>
      <c r="H7" s="128"/>
      <c r="I7" s="129"/>
    </row>
    <row r="8" spans="1:9" s="1" customFormat="1" ht="12.75">
      <c r="A8" s="21">
        <v>6361</v>
      </c>
      <c r="B8" s="96"/>
      <c r="C8" s="184">
        <v>8204000</v>
      </c>
      <c r="D8" s="120"/>
      <c r="E8" s="121"/>
      <c r="F8" s="187">
        <v>31000</v>
      </c>
      <c r="G8" s="112"/>
      <c r="H8" s="200">
        <v>8000</v>
      </c>
      <c r="I8" s="123"/>
    </row>
    <row r="9" spans="1:9" s="1" customFormat="1" ht="12.75">
      <c r="A9" s="103">
        <v>641</v>
      </c>
      <c r="B9" s="104"/>
      <c r="C9" s="124"/>
      <c r="D9" s="125"/>
      <c r="E9" s="126"/>
      <c r="F9" s="127"/>
      <c r="G9" s="127"/>
      <c r="H9" s="128"/>
      <c r="I9" s="129"/>
    </row>
    <row r="10" spans="1:9" s="1" customFormat="1" ht="12.75">
      <c r="A10" s="21">
        <v>6413</v>
      </c>
      <c r="B10" s="96"/>
      <c r="C10" s="119"/>
      <c r="D10" s="120"/>
      <c r="E10" s="121"/>
      <c r="F10" s="112"/>
      <c r="G10" s="112"/>
      <c r="H10" s="122"/>
      <c r="I10" s="123"/>
    </row>
    <row r="11" spans="1:9" s="1" customFormat="1" ht="12.75">
      <c r="A11" s="103">
        <v>652</v>
      </c>
      <c r="B11" s="104"/>
      <c r="C11" s="124"/>
      <c r="D11" s="125"/>
      <c r="E11" s="126"/>
      <c r="F11" s="127"/>
      <c r="G11" s="127"/>
      <c r="H11" s="128"/>
      <c r="I11" s="129"/>
    </row>
    <row r="12" spans="1:9" s="1" customFormat="1" ht="12.75">
      <c r="A12" s="21">
        <v>6526</v>
      </c>
      <c r="B12" s="96"/>
      <c r="C12" s="119"/>
      <c r="D12" s="120"/>
      <c r="E12" s="186">
        <v>257957.7</v>
      </c>
      <c r="F12" s="112"/>
      <c r="G12" s="112"/>
      <c r="H12" s="122"/>
      <c r="I12" s="123"/>
    </row>
    <row r="13" spans="1:9" s="1" customFormat="1" ht="12.75">
      <c r="A13" s="103">
        <v>661</v>
      </c>
      <c r="B13" s="105"/>
      <c r="C13" s="130"/>
      <c r="D13" s="125"/>
      <c r="E13" s="125"/>
      <c r="F13" s="125"/>
      <c r="G13" s="125"/>
      <c r="H13" s="131"/>
      <c r="I13" s="132"/>
    </row>
    <row r="14" spans="1:9" s="1" customFormat="1" ht="12.75">
      <c r="A14" s="21">
        <v>6615</v>
      </c>
      <c r="B14" s="22"/>
      <c r="C14" s="133"/>
      <c r="D14" s="185">
        <v>11113.91</v>
      </c>
      <c r="E14" s="120"/>
      <c r="F14" s="120"/>
      <c r="G14" s="120"/>
      <c r="H14" s="134"/>
      <c r="I14" s="135"/>
    </row>
    <row r="15" spans="1:9" s="1" customFormat="1" ht="12.75">
      <c r="A15" s="103">
        <v>663</v>
      </c>
      <c r="B15" s="105"/>
      <c r="C15" s="130"/>
      <c r="D15" s="125"/>
      <c r="E15" s="125"/>
      <c r="F15" s="125"/>
      <c r="G15" s="125"/>
      <c r="H15" s="131"/>
      <c r="I15" s="132"/>
    </row>
    <row r="16" spans="1:9" s="1" customFormat="1" ht="12.75">
      <c r="A16" s="21">
        <v>6631</v>
      </c>
      <c r="B16" s="22"/>
      <c r="C16" s="133"/>
      <c r="D16" s="120"/>
      <c r="E16" s="120"/>
      <c r="F16" s="120"/>
      <c r="G16" s="185">
        <v>10000</v>
      </c>
      <c r="H16" s="134"/>
      <c r="I16" s="135"/>
    </row>
    <row r="17" spans="1:9" s="1" customFormat="1" ht="12.75">
      <c r="A17" s="103">
        <v>671</v>
      </c>
      <c r="B17" s="195">
        <v>988833.56</v>
      </c>
      <c r="C17" s="130"/>
      <c r="D17" s="125"/>
      <c r="E17" s="125"/>
      <c r="F17" s="125"/>
      <c r="G17" s="125"/>
      <c r="H17" s="131"/>
      <c r="I17" s="132"/>
    </row>
    <row r="18" spans="1:9" s="1" customFormat="1" ht="12.75">
      <c r="A18" s="21">
        <v>6711</v>
      </c>
      <c r="B18" s="188">
        <v>815785.76</v>
      </c>
      <c r="C18" s="133"/>
      <c r="D18" s="120"/>
      <c r="E18" s="120"/>
      <c r="F18" s="120"/>
      <c r="G18" s="120"/>
      <c r="H18" s="134"/>
      <c r="I18" s="135"/>
    </row>
    <row r="19" spans="1:9" s="1" customFormat="1" ht="12.75">
      <c r="A19" s="21">
        <v>6712</v>
      </c>
      <c r="B19" s="188">
        <v>173047.8</v>
      </c>
      <c r="C19" s="133"/>
      <c r="D19" s="120"/>
      <c r="E19" s="120"/>
      <c r="F19" s="120"/>
      <c r="G19" s="120"/>
      <c r="H19" s="134"/>
      <c r="I19" s="135"/>
    </row>
    <row r="20" spans="1:9" s="1" customFormat="1" ht="12.75">
      <c r="A20" s="26">
        <v>7211</v>
      </c>
      <c r="B20" s="22"/>
      <c r="C20" s="133"/>
      <c r="D20" s="120"/>
      <c r="E20" s="120"/>
      <c r="F20" s="120"/>
      <c r="G20" s="120"/>
      <c r="H20" s="134"/>
      <c r="I20" s="196">
        <v>25271.19</v>
      </c>
    </row>
    <row r="21" spans="1:9" s="1" customFormat="1" ht="12.75">
      <c r="A21" s="26"/>
      <c r="B21" s="22"/>
      <c r="C21" s="133"/>
      <c r="D21" s="120"/>
      <c r="E21" s="120"/>
      <c r="F21" s="120"/>
      <c r="G21" s="120"/>
      <c r="H21" s="134"/>
      <c r="I21" s="135"/>
    </row>
    <row r="22" spans="1:9" s="1" customFormat="1" ht="12.75">
      <c r="A22" s="26"/>
      <c r="B22" s="22"/>
      <c r="C22" s="133"/>
      <c r="D22" s="120"/>
      <c r="E22" s="120"/>
      <c r="F22" s="120"/>
      <c r="G22" s="120"/>
      <c r="H22" s="134"/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20</v>
      </c>
      <c r="B24" s="189">
        <v>988833.56</v>
      </c>
      <c r="C24" s="190">
        <v>8204000</v>
      </c>
      <c r="D24" s="190">
        <v>11113.91</v>
      </c>
      <c r="E24" s="190">
        <v>257957.7</v>
      </c>
      <c r="F24" s="190">
        <v>31000</v>
      </c>
      <c r="G24" s="190">
        <v>10000</v>
      </c>
      <c r="H24" s="190">
        <v>8000</v>
      </c>
      <c r="I24" s="190">
        <v>25271.19</v>
      </c>
    </row>
    <row r="25" spans="1:9" s="1" customFormat="1" ht="28.5" customHeight="1" thickBot="1">
      <c r="A25" s="32" t="s">
        <v>110</v>
      </c>
      <c r="B25" s="229">
        <f>B24+C24+D24+E24+F24+G24+H24+I24</f>
        <v>9536176.36</v>
      </c>
      <c r="C25" s="230"/>
      <c r="D25" s="230"/>
      <c r="E25" s="230"/>
      <c r="F25" s="230"/>
      <c r="G25" s="230"/>
      <c r="H25" s="230"/>
      <c r="I25" s="231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32" t="s">
        <v>87</v>
      </c>
      <c r="C27" s="233"/>
      <c r="D27" s="234"/>
      <c r="E27" s="234"/>
      <c r="F27" s="234"/>
      <c r="G27" s="234"/>
      <c r="H27" s="234"/>
      <c r="I27" s="235"/>
    </row>
    <row r="28" spans="1:9" ht="77.25" thickBot="1">
      <c r="A28" s="94" t="s">
        <v>13</v>
      </c>
      <c r="B28" s="18" t="s">
        <v>76</v>
      </c>
      <c r="C28" s="95" t="s">
        <v>77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 ht="12.75">
      <c r="A29" s="3">
        <v>633</v>
      </c>
      <c r="B29" s="4"/>
      <c r="C29" s="4"/>
      <c r="D29" s="5"/>
      <c r="E29" s="6"/>
      <c r="F29" s="7"/>
      <c r="G29" s="7"/>
      <c r="H29" s="8"/>
      <c r="I29" s="9"/>
    </row>
    <row r="30" spans="1:9" ht="12.75">
      <c r="A30" s="21">
        <v>636</v>
      </c>
      <c r="B30" s="96"/>
      <c r="C30" s="96"/>
      <c r="D30" s="23"/>
      <c r="E30" s="97"/>
      <c r="F30" s="98"/>
      <c r="G30" s="98"/>
      <c r="H30" s="99"/>
      <c r="I30" s="100"/>
    </row>
    <row r="31" spans="1:9" ht="12.75">
      <c r="A31" s="21">
        <v>641</v>
      </c>
      <c r="B31" s="96"/>
      <c r="C31" s="96"/>
      <c r="D31" s="23"/>
      <c r="E31" s="97"/>
      <c r="F31" s="98"/>
      <c r="G31" s="98"/>
      <c r="H31" s="99"/>
      <c r="I31" s="100"/>
    </row>
    <row r="32" spans="1:9" ht="12.75">
      <c r="A32" s="21">
        <v>652</v>
      </c>
      <c r="B32" s="22"/>
      <c r="C32" s="22"/>
      <c r="D32" s="23"/>
      <c r="E32" s="23"/>
      <c r="F32" s="23"/>
      <c r="G32" s="23"/>
      <c r="H32" s="24"/>
      <c r="I32" s="25"/>
    </row>
    <row r="33" spans="1:9" ht="12.75">
      <c r="A33" s="21">
        <v>661</v>
      </c>
      <c r="B33" s="22"/>
      <c r="C33" s="22"/>
      <c r="D33" s="23"/>
      <c r="E33" s="23"/>
      <c r="F33" s="23"/>
      <c r="G33" s="23"/>
      <c r="H33" s="24"/>
      <c r="I33" s="25"/>
    </row>
    <row r="34" spans="1:9" ht="12.75">
      <c r="A34" s="21">
        <v>663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671</v>
      </c>
      <c r="B35" s="22"/>
      <c r="C35" s="22"/>
      <c r="D35" s="23"/>
      <c r="E35" s="23"/>
      <c r="F35" s="23"/>
      <c r="G35" s="23"/>
      <c r="H35" s="24"/>
      <c r="I35" s="25"/>
    </row>
    <row r="36" spans="1:9" ht="12.75">
      <c r="A36" s="26"/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20</v>
      </c>
      <c r="B40" s="33">
        <f aca="true" t="shared" si="0" ref="B40:I40">SUM(B29:B35)</f>
        <v>0</v>
      </c>
      <c r="C40" s="33">
        <f t="shared" si="0"/>
        <v>0</v>
      </c>
      <c r="D40" s="33">
        <f t="shared" si="0"/>
        <v>0</v>
      </c>
      <c r="E40" s="33">
        <f t="shared" si="0"/>
        <v>0</v>
      </c>
      <c r="F40" s="33">
        <f t="shared" si="0"/>
        <v>0</v>
      </c>
      <c r="G40" s="33">
        <f t="shared" si="0"/>
        <v>0</v>
      </c>
      <c r="H40" s="33">
        <f t="shared" si="0"/>
        <v>0</v>
      </c>
      <c r="I40" s="33">
        <f t="shared" si="0"/>
        <v>0</v>
      </c>
    </row>
    <row r="41" spans="1:9" s="1" customFormat="1" ht="28.5" customHeight="1" thickBot="1">
      <c r="A41" s="32" t="s">
        <v>21</v>
      </c>
      <c r="B41" s="236">
        <f>B40+C40+D40+E40+F40+G40+H40+I40</f>
        <v>0</v>
      </c>
      <c r="C41" s="237"/>
      <c r="D41" s="237"/>
      <c r="E41" s="237"/>
      <c r="F41" s="237"/>
      <c r="G41" s="237"/>
      <c r="H41" s="237"/>
      <c r="I41" s="238"/>
    </row>
    <row r="42" spans="5:6" ht="13.5" thickBot="1">
      <c r="E42" s="36"/>
      <c r="F42" s="37"/>
    </row>
    <row r="43" spans="1:9" ht="26.25" thickBot="1">
      <c r="A43" s="93" t="s">
        <v>12</v>
      </c>
      <c r="B43" s="232" t="s">
        <v>98</v>
      </c>
      <c r="C43" s="233"/>
      <c r="D43" s="234"/>
      <c r="E43" s="234"/>
      <c r="F43" s="234"/>
      <c r="G43" s="234"/>
      <c r="H43" s="234"/>
      <c r="I43" s="235"/>
    </row>
    <row r="44" spans="1:9" ht="77.25" thickBot="1">
      <c r="A44" s="94" t="s">
        <v>13</v>
      </c>
      <c r="B44" s="18" t="s">
        <v>76</v>
      </c>
      <c r="C44" s="95" t="s">
        <v>77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18</v>
      </c>
      <c r="I44" s="20" t="s">
        <v>19</v>
      </c>
    </row>
    <row r="45" spans="1:9" ht="12.75">
      <c r="A45" s="3">
        <v>633</v>
      </c>
      <c r="B45" s="4"/>
      <c r="C45" s="4"/>
      <c r="D45" s="5"/>
      <c r="E45" s="6"/>
      <c r="F45" s="7"/>
      <c r="G45" s="7"/>
      <c r="H45" s="8"/>
      <c r="I45" s="9"/>
    </row>
    <row r="46" spans="1:9" ht="12.75">
      <c r="A46" s="21">
        <v>636</v>
      </c>
      <c r="B46" s="96"/>
      <c r="C46" s="96"/>
      <c r="D46" s="23"/>
      <c r="E46" s="97"/>
      <c r="F46" s="98"/>
      <c r="G46" s="98"/>
      <c r="H46" s="99"/>
      <c r="I46" s="100"/>
    </row>
    <row r="47" spans="1:9" ht="12.75">
      <c r="A47" s="21">
        <v>641</v>
      </c>
      <c r="B47" s="22"/>
      <c r="C47" s="22"/>
      <c r="D47" s="23"/>
      <c r="E47" s="23"/>
      <c r="F47" s="23"/>
      <c r="G47" s="23"/>
      <c r="H47" s="24"/>
      <c r="I47" s="25"/>
    </row>
    <row r="48" spans="1:9" ht="12.75">
      <c r="A48" s="21">
        <v>652</v>
      </c>
      <c r="B48" s="22"/>
      <c r="C48" s="22"/>
      <c r="D48" s="23"/>
      <c r="E48" s="23"/>
      <c r="F48" s="23"/>
      <c r="G48" s="23"/>
      <c r="H48" s="24"/>
      <c r="I48" s="25"/>
    </row>
    <row r="49" spans="1:9" ht="12.75">
      <c r="A49" s="21">
        <v>661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663</v>
      </c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6"/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20</v>
      </c>
      <c r="B55" s="33">
        <f>SUM(B45:B54)</f>
        <v>0</v>
      </c>
      <c r="C55" s="33">
        <f aca="true" t="shared" si="1" ref="C55:I55">SUM(C45:C54)</f>
        <v>0</v>
      </c>
      <c r="D55" s="33">
        <f t="shared" si="1"/>
        <v>0</v>
      </c>
      <c r="E55" s="33">
        <f t="shared" si="1"/>
        <v>0</v>
      </c>
      <c r="F55" s="33">
        <f t="shared" si="1"/>
        <v>0</v>
      </c>
      <c r="G55" s="33">
        <f t="shared" si="1"/>
        <v>0</v>
      </c>
      <c r="H55" s="33">
        <f t="shared" si="1"/>
        <v>0</v>
      </c>
      <c r="I55" s="33">
        <f t="shared" si="1"/>
        <v>0</v>
      </c>
    </row>
    <row r="56" spans="1:9" s="1" customFormat="1" ht="28.5" customHeight="1" thickBot="1">
      <c r="A56" s="32" t="s">
        <v>23</v>
      </c>
      <c r="B56" s="236">
        <f>B55+C55+D55+E55+F55+G55+H55+I55</f>
        <v>0</v>
      </c>
      <c r="C56" s="237"/>
      <c r="D56" s="237"/>
      <c r="E56" s="237"/>
      <c r="F56" s="237"/>
      <c r="G56" s="237"/>
      <c r="H56" s="237"/>
      <c r="I56" s="238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39"/>
      <c r="B168" s="240"/>
      <c r="C168" s="240"/>
      <c r="D168" s="240"/>
      <c r="E168" s="240"/>
      <c r="F168" s="240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6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N37" sqref="N37"/>
    </sheetView>
  </sheetViews>
  <sheetFormatPr defaultColWidth="11.421875" defaultRowHeight="12.75"/>
  <cols>
    <col min="1" max="1" width="8.7109375" style="10" customWidth="1"/>
    <col min="2" max="2" width="7.00390625" style="88" customWidth="1"/>
    <col min="3" max="3" width="30.00390625" style="89" customWidth="1"/>
    <col min="4" max="4" width="12.421875" style="2" customWidth="1"/>
    <col min="5" max="5" width="11.421875" style="2" customWidth="1"/>
    <col min="6" max="6" width="12.421875" style="2" customWidth="1"/>
    <col min="7" max="7" width="9.140625" style="2" customWidth="1"/>
    <col min="8" max="8" width="11.57421875" style="2" customWidth="1"/>
    <col min="9" max="9" width="9.28125" style="2" customWidth="1"/>
    <col min="10" max="10" width="11.28125" style="2" customWidth="1"/>
    <col min="11" max="11" width="9.421875" style="2" customWidth="1"/>
    <col min="12" max="12" width="8.8515625" style="2" customWidth="1"/>
    <col min="13" max="16384" width="11.421875" style="10" customWidth="1"/>
  </cols>
  <sheetData>
    <row r="1" spans="1:12" ht="24" customHeight="1">
      <c r="A1" s="201"/>
      <c r="B1" s="252" t="s">
        <v>24</v>
      </c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s="12" customFormat="1" ht="45">
      <c r="A2" s="202" t="s">
        <v>111</v>
      </c>
      <c r="B2" s="90" t="s">
        <v>25</v>
      </c>
      <c r="C2" s="90" t="s">
        <v>26</v>
      </c>
      <c r="D2" s="11" t="s">
        <v>163</v>
      </c>
      <c r="E2" s="90" t="s">
        <v>76</v>
      </c>
      <c r="F2" s="90" t="s">
        <v>77</v>
      </c>
      <c r="G2" s="90" t="s">
        <v>14</v>
      </c>
      <c r="H2" s="90" t="s">
        <v>15</v>
      </c>
      <c r="I2" s="90" t="s">
        <v>153</v>
      </c>
      <c r="J2" s="90" t="s">
        <v>109</v>
      </c>
      <c r="K2" s="90" t="s">
        <v>151</v>
      </c>
      <c r="L2" s="90" t="s">
        <v>152</v>
      </c>
    </row>
    <row r="3" spans="1:12" ht="2.25" customHeight="1">
      <c r="A3" s="203"/>
      <c r="B3" s="147"/>
      <c r="C3" s="151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12" customFormat="1" ht="12.75">
      <c r="A4" s="202"/>
      <c r="B4" s="147"/>
      <c r="C4" s="153" t="s">
        <v>107</v>
      </c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2.75">
      <c r="A5" s="203"/>
      <c r="B5" s="147"/>
      <c r="C5" s="148" t="s">
        <v>108</v>
      </c>
      <c r="D5" s="152"/>
      <c r="E5" s="152"/>
      <c r="F5" s="152"/>
      <c r="G5" s="152"/>
      <c r="H5" s="152"/>
      <c r="I5" s="152"/>
      <c r="J5" s="152"/>
      <c r="K5" s="152"/>
      <c r="L5" s="152"/>
    </row>
    <row r="6" spans="1:12" s="12" customFormat="1" ht="12.75">
      <c r="A6" s="202"/>
      <c r="B6" s="246" t="s">
        <v>85</v>
      </c>
      <c r="C6" s="246"/>
      <c r="D6" s="175">
        <v>8204000</v>
      </c>
      <c r="E6" s="155">
        <f aca="true" t="shared" si="0" ref="E6:J6">E8</f>
        <v>0</v>
      </c>
      <c r="F6" s="175">
        <v>8204000</v>
      </c>
      <c r="G6" s="155">
        <f t="shared" si="0"/>
        <v>0</v>
      </c>
      <c r="H6" s="155">
        <f t="shared" si="0"/>
        <v>0</v>
      </c>
      <c r="I6" s="155">
        <f t="shared" si="0"/>
        <v>0</v>
      </c>
      <c r="J6" s="155">
        <f t="shared" si="0"/>
        <v>0</v>
      </c>
      <c r="K6" s="155"/>
      <c r="L6" s="155"/>
    </row>
    <row r="7" spans="1:12" s="12" customFormat="1" ht="12.75" customHeight="1">
      <c r="A7" s="202"/>
      <c r="B7" s="197" t="s">
        <v>81</v>
      </c>
      <c r="C7" s="156" t="s">
        <v>82</v>
      </c>
      <c r="D7" s="176">
        <v>8204000</v>
      </c>
      <c r="E7" s="157">
        <f aca="true" t="shared" si="1" ref="E7:J7">E8</f>
        <v>0</v>
      </c>
      <c r="F7" s="176">
        <v>8204000</v>
      </c>
      <c r="G7" s="157">
        <f t="shared" si="1"/>
        <v>0</v>
      </c>
      <c r="H7" s="157">
        <f t="shared" si="1"/>
        <v>0</v>
      </c>
      <c r="I7" s="157">
        <f t="shared" si="1"/>
        <v>0</v>
      </c>
      <c r="J7" s="157">
        <f t="shared" si="1"/>
        <v>0</v>
      </c>
      <c r="K7" s="157"/>
      <c r="L7" s="157"/>
    </row>
    <row r="8" spans="1:12" s="12" customFormat="1" ht="12.75">
      <c r="A8" s="202"/>
      <c r="B8" s="141">
        <v>3</v>
      </c>
      <c r="C8" s="158" t="s">
        <v>27</v>
      </c>
      <c r="D8" s="177">
        <v>8204000</v>
      </c>
      <c r="E8" s="159">
        <f aca="true" t="shared" si="2" ref="E8:J8">E9+E19</f>
        <v>0</v>
      </c>
      <c r="F8" s="177">
        <v>8204000</v>
      </c>
      <c r="G8" s="159">
        <f t="shared" si="2"/>
        <v>0</v>
      </c>
      <c r="H8" s="159">
        <f t="shared" si="2"/>
        <v>0</v>
      </c>
      <c r="I8" s="159">
        <f t="shared" si="2"/>
        <v>0</v>
      </c>
      <c r="J8" s="159">
        <f t="shared" si="2"/>
        <v>0</v>
      </c>
      <c r="K8" s="159"/>
      <c r="L8" s="159"/>
    </row>
    <row r="9" spans="1:12" s="12" customFormat="1" ht="12.75">
      <c r="A9" s="202"/>
      <c r="B9" s="144">
        <v>31</v>
      </c>
      <c r="C9" s="145" t="s">
        <v>28</v>
      </c>
      <c r="D9" s="174">
        <v>7676000</v>
      </c>
      <c r="E9" s="146">
        <f aca="true" t="shared" si="3" ref="E9:J9">E10+E14+E16</f>
        <v>0</v>
      </c>
      <c r="F9" s="174">
        <v>7676000</v>
      </c>
      <c r="G9" s="146">
        <f t="shared" si="3"/>
        <v>0</v>
      </c>
      <c r="H9" s="146">
        <f t="shared" si="3"/>
        <v>0</v>
      </c>
      <c r="I9" s="146">
        <f t="shared" si="3"/>
        <v>0</v>
      </c>
      <c r="J9" s="146">
        <f t="shared" si="3"/>
        <v>0</v>
      </c>
      <c r="K9" s="146"/>
      <c r="L9" s="146"/>
    </row>
    <row r="10" spans="1:12" ht="12.75">
      <c r="A10" s="203"/>
      <c r="B10" s="147">
        <v>311</v>
      </c>
      <c r="C10" s="148" t="s">
        <v>29</v>
      </c>
      <c r="D10" s="172">
        <v>6394000</v>
      </c>
      <c r="E10" s="160">
        <f aca="true" t="shared" si="4" ref="E10:J10">E11+E12+E13</f>
        <v>0</v>
      </c>
      <c r="F10" s="172">
        <v>6394000</v>
      </c>
      <c r="G10" s="160">
        <f t="shared" si="4"/>
        <v>0</v>
      </c>
      <c r="H10" s="160">
        <f t="shared" si="4"/>
        <v>0</v>
      </c>
      <c r="I10" s="160">
        <f t="shared" si="4"/>
        <v>0</v>
      </c>
      <c r="J10" s="160">
        <f t="shared" si="4"/>
        <v>0</v>
      </c>
      <c r="K10" s="160"/>
      <c r="L10" s="160"/>
    </row>
    <row r="11" spans="1:12" ht="12.75" customHeight="1">
      <c r="A11" s="203"/>
      <c r="B11" s="150">
        <v>3111</v>
      </c>
      <c r="C11" s="151" t="s">
        <v>44</v>
      </c>
      <c r="D11" s="173">
        <v>6007000</v>
      </c>
      <c r="E11" s="149">
        <v>0</v>
      </c>
      <c r="F11" s="173">
        <v>6007000</v>
      </c>
      <c r="G11" s="149"/>
      <c r="H11" s="149"/>
      <c r="I11" s="149"/>
      <c r="J11" s="149"/>
      <c r="K11" s="149"/>
      <c r="L11" s="149"/>
    </row>
    <row r="12" spans="1:12" ht="12.75" customHeight="1">
      <c r="A12" s="203"/>
      <c r="B12" s="150">
        <v>3113</v>
      </c>
      <c r="C12" s="151" t="s">
        <v>45</v>
      </c>
      <c r="D12" s="173">
        <v>72000</v>
      </c>
      <c r="E12" s="149">
        <v>0</v>
      </c>
      <c r="F12" s="173">
        <v>72000</v>
      </c>
      <c r="G12" s="149"/>
      <c r="H12" s="149"/>
      <c r="I12" s="149"/>
      <c r="J12" s="149"/>
      <c r="K12" s="149"/>
      <c r="L12" s="149"/>
    </row>
    <row r="13" spans="1:12" ht="12.75" customHeight="1">
      <c r="A13" s="203"/>
      <c r="B13" s="150">
        <v>3114</v>
      </c>
      <c r="C13" s="151" t="s">
        <v>46</v>
      </c>
      <c r="D13" s="173">
        <v>315000</v>
      </c>
      <c r="E13" s="149">
        <v>0</v>
      </c>
      <c r="F13" s="173">
        <v>315000</v>
      </c>
      <c r="G13" s="149"/>
      <c r="H13" s="149"/>
      <c r="I13" s="149"/>
      <c r="J13" s="149"/>
      <c r="K13" s="149"/>
      <c r="L13" s="149"/>
    </row>
    <row r="14" spans="1:12" ht="12.75" customHeight="1">
      <c r="A14" s="203"/>
      <c r="B14" s="147">
        <v>312</v>
      </c>
      <c r="C14" s="148" t="s">
        <v>30</v>
      </c>
      <c r="D14" s="172">
        <v>192000</v>
      </c>
      <c r="E14" s="160">
        <v>0</v>
      </c>
      <c r="F14" s="172">
        <v>192000</v>
      </c>
      <c r="G14" s="160">
        <f>G15</f>
        <v>0</v>
      </c>
      <c r="H14" s="160">
        <f>H15</f>
        <v>0</v>
      </c>
      <c r="I14" s="160">
        <f>I15</f>
        <v>0</v>
      </c>
      <c r="J14" s="160">
        <f>J15</f>
        <v>0</v>
      </c>
      <c r="K14" s="160"/>
      <c r="L14" s="160"/>
    </row>
    <row r="15" spans="1:12" ht="12.75" customHeight="1">
      <c r="A15" s="203"/>
      <c r="B15" s="150">
        <v>3121</v>
      </c>
      <c r="C15" s="151" t="s">
        <v>30</v>
      </c>
      <c r="D15" s="173">
        <v>192000</v>
      </c>
      <c r="E15" s="149">
        <v>0</v>
      </c>
      <c r="F15" s="173">
        <v>192000</v>
      </c>
      <c r="G15" s="149"/>
      <c r="H15" s="149"/>
      <c r="I15" s="149"/>
      <c r="J15" s="149"/>
      <c r="K15" s="149"/>
      <c r="L15" s="149"/>
    </row>
    <row r="16" spans="1:12" ht="12.75">
      <c r="A16" s="203"/>
      <c r="B16" s="147">
        <v>313</v>
      </c>
      <c r="C16" s="148" t="s">
        <v>31</v>
      </c>
      <c r="D16" s="172">
        <v>1090000</v>
      </c>
      <c r="E16" s="160">
        <f aca="true" t="shared" si="5" ref="E16:J16">E17+E18</f>
        <v>0</v>
      </c>
      <c r="F16" s="172">
        <v>1090000</v>
      </c>
      <c r="G16" s="160">
        <f t="shared" si="5"/>
        <v>0</v>
      </c>
      <c r="H16" s="160">
        <f t="shared" si="5"/>
        <v>0</v>
      </c>
      <c r="I16" s="160">
        <f t="shared" si="5"/>
        <v>0</v>
      </c>
      <c r="J16" s="160">
        <f t="shared" si="5"/>
        <v>0</v>
      </c>
      <c r="K16" s="160"/>
      <c r="L16" s="160"/>
    </row>
    <row r="17" spans="1:12" ht="12.75" customHeight="1">
      <c r="A17" s="203"/>
      <c r="B17" s="150">
        <v>3132</v>
      </c>
      <c r="C17" s="151" t="s">
        <v>47</v>
      </c>
      <c r="D17" s="173">
        <v>984000</v>
      </c>
      <c r="E17" s="149">
        <v>0</v>
      </c>
      <c r="F17" s="173">
        <v>984000</v>
      </c>
      <c r="G17" s="149"/>
      <c r="H17" s="149"/>
      <c r="I17" s="149"/>
      <c r="J17" s="149"/>
      <c r="K17" s="149"/>
      <c r="L17" s="149"/>
    </row>
    <row r="18" spans="1:12" ht="26.25" customHeight="1">
      <c r="A18" s="203"/>
      <c r="B18" s="150">
        <v>3133</v>
      </c>
      <c r="C18" s="151" t="s">
        <v>48</v>
      </c>
      <c r="D18" s="173">
        <v>106000</v>
      </c>
      <c r="E18" s="149">
        <v>0</v>
      </c>
      <c r="F18" s="173">
        <v>106000</v>
      </c>
      <c r="G18" s="149"/>
      <c r="H18" s="149"/>
      <c r="I18" s="149"/>
      <c r="J18" s="149"/>
      <c r="K18" s="149"/>
      <c r="L18" s="149"/>
    </row>
    <row r="19" spans="1:12" ht="12.75">
      <c r="A19" s="203"/>
      <c r="B19" s="144">
        <v>32</v>
      </c>
      <c r="C19" s="145" t="s">
        <v>32</v>
      </c>
      <c r="D19" s="174">
        <v>528000</v>
      </c>
      <c r="E19" s="146">
        <f aca="true" t="shared" si="6" ref="E19:J19">E20+E22</f>
        <v>0</v>
      </c>
      <c r="F19" s="174">
        <v>528000</v>
      </c>
      <c r="G19" s="146">
        <f t="shared" si="6"/>
        <v>0</v>
      </c>
      <c r="H19" s="146">
        <f t="shared" si="6"/>
        <v>0</v>
      </c>
      <c r="I19" s="146">
        <f t="shared" si="6"/>
        <v>0</v>
      </c>
      <c r="J19" s="146">
        <f t="shared" si="6"/>
        <v>0</v>
      </c>
      <c r="K19" s="146"/>
      <c r="L19" s="146"/>
    </row>
    <row r="20" spans="1:12" ht="12.75">
      <c r="A20" s="203"/>
      <c r="B20" s="147">
        <v>321</v>
      </c>
      <c r="C20" s="148" t="s">
        <v>33</v>
      </c>
      <c r="D20" s="172">
        <v>528000</v>
      </c>
      <c r="E20" s="160">
        <f aca="true" t="shared" si="7" ref="E20:J20">E21</f>
        <v>0</v>
      </c>
      <c r="F20" s="172">
        <v>528000</v>
      </c>
      <c r="G20" s="160">
        <f t="shared" si="7"/>
        <v>0</v>
      </c>
      <c r="H20" s="160">
        <f t="shared" si="7"/>
        <v>0</v>
      </c>
      <c r="I20" s="160">
        <f t="shared" si="7"/>
        <v>0</v>
      </c>
      <c r="J20" s="160">
        <f t="shared" si="7"/>
        <v>0</v>
      </c>
      <c r="K20" s="160"/>
      <c r="L20" s="160"/>
    </row>
    <row r="21" spans="1:12" ht="12.75" customHeight="1">
      <c r="A21" s="203"/>
      <c r="B21" s="150">
        <v>3212</v>
      </c>
      <c r="C21" s="151" t="s">
        <v>50</v>
      </c>
      <c r="D21" s="173">
        <v>500000</v>
      </c>
      <c r="E21" s="149">
        <v>0</v>
      </c>
      <c r="F21" s="173">
        <v>500000</v>
      </c>
      <c r="G21" s="149"/>
      <c r="H21" s="149"/>
      <c r="I21" s="149"/>
      <c r="J21" s="149"/>
      <c r="K21" s="149"/>
      <c r="L21" s="149"/>
    </row>
    <row r="22" spans="1:12" ht="24.75" customHeight="1">
      <c r="A22" s="203"/>
      <c r="B22" s="147">
        <v>329</v>
      </c>
      <c r="C22" s="148" t="s">
        <v>36</v>
      </c>
      <c r="D22" s="173">
        <v>28000</v>
      </c>
      <c r="E22" s="149">
        <v>0</v>
      </c>
      <c r="F22" s="173">
        <v>28000</v>
      </c>
      <c r="G22" s="160">
        <f>G23</f>
        <v>0</v>
      </c>
      <c r="H22" s="160">
        <f>H23</f>
        <v>0</v>
      </c>
      <c r="I22" s="160">
        <f>I23</f>
        <v>0</v>
      </c>
      <c r="J22" s="160">
        <f>J23</f>
        <v>0</v>
      </c>
      <c r="K22" s="160"/>
      <c r="L22" s="160"/>
    </row>
    <row r="23" spans="1:12" ht="12.75" customHeight="1">
      <c r="A23" s="203"/>
      <c r="B23" s="150">
        <v>3295</v>
      </c>
      <c r="C23" s="151" t="s">
        <v>70</v>
      </c>
      <c r="D23" s="173">
        <v>28000</v>
      </c>
      <c r="E23" s="149">
        <v>0</v>
      </c>
      <c r="F23" s="173">
        <v>28000</v>
      </c>
      <c r="G23" s="149"/>
      <c r="H23" s="149"/>
      <c r="I23" s="149"/>
      <c r="J23" s="149"/>
      <c r="K23" s="149"/>
      <c r="L23" s="149"/>
    </row>
    <row r="24" spans="1:12" ht="12.75">
      <c r="A24" s="203"/>
      <c r="B24" s="150"/>
      <c r="C24" s="151"/>
      <c r="D24" s="149">
        <f>SUM(E24:L24)</f>
        <v>0</v>
      </c>
      <c r="E24" s="149"/>
      <c r="F24" s="149"/>
      <c r="G24" s="149"/>
      <c r="H24" s="149"/>
      <c r="I24" s="149"/>
      <c r="J24" s="149"/>
      <c r="K24" s="149"/>
      <c r="L24" s="149"/>
    </row>
    <row r="25" spans="1:12" ht="39" customHeight="1">
      <c r="A25" s="203"/>
      <c r="B25" s="247" t="s">
        <v>178</v>
      </c>
      <c r="C25" s="247"/>
      <c r="D25" s="178">
        <v>709663.73</v>
      </c>
      <c r="E25" s="178">
        <v>644052.88</v>
      </c>
      <c r="F25" s="161">
        <f>F27</f>
        <v>0</v>
      </c>
      <c r="G25" s="178">
        <f>G27</f>
        <v>11113.91</v>
      </c>
      <c r="H25" s="161">
        <f>H27</f>
        <v>0</v>
      </c>
      <c r="I25" s="178">
        <f>I27</f>
        <v>31000</v>
      </c>
      <c r="J25" s="161">
        <f>J27</f>
        <v>0</v>
      </c>
      <c r="K25" s="178">
        <v>15496.94</v>
      </c>
      <c r="L25" s="178">
        <v>8000</v>
      </c>
    </row>
    <row r="26" spans="1:12" ht="12.75">
      <c r="A26" s="203"/>
      <c r="B26" s="249" t="s">
        <v>101</v>
      </c>
      <c r="C26" s="249"/>
      <c r="D26" s="179">
        <v>613544.73</v>
      </c>
      <c r="E26" s="179">
        <f aca="true" t="shared" si="8" ref="E26:J26">E27</f>
        <v>547933.88</v>
      </c>
      <c r="F26" s="140">
        <f t="shared" si="8"/>
        <v>0</v>
      </c>
      <c r="G26" s="179">
        <f t="shared" si="8"/>
        <v>11113.91</v>
      </c>
      <c r="H26" s="140">
        <f t="shared" si="8"/>
        <v>0</v>
      </c>
      <c r="I26" s="179">
        <f t="shared" si="8"/>
        <v>31000</v>
      </c>
      <c r="J26" s="140">
        <f t="shared" si="8"/>
        <v>0</v>
      </c>
      <c r="K26" s="179">
        <v>15496.94</v>
      </c>
      <c r="L26" s="179">
        <v>8000</v>
      </c>
    </row>
    <row r="27" spans="1:12" ht="12.75">
      <c r="A27" s="203"/>
      <c r="B27" s="141">
        <v>3</v>
      </c>
      <c r="C27" s="142" t="s">
        <v>27</v>
      </c>
      <c r="D27" s="180">
        <v>613544.73</v>
      </c>
      <c r="E27" s="180">
        <v>547933.88</v>
      </c>
      <c r="F27" s="143">
        <f>F28+F53</f>
        <v>0</v>
      </c>
      <c r="G27" s="180">
        <v>11113.91</v>
      </c>
      <c r="H27" s="143">
        <f>H28+H53</f>
        <v>0</v>
      </c>
      <c r="I27" s="180">
        <f>I28+I53</f>
        <v>31000</v>
      </c>
      <c r="J27" s="143">
        <f>J28+J53</f>
        <v>0</v>
      </c>
      <c r="K27" s="180">
        <v>15496.94</v>
      </c>
      <c r="L27" s="180">
        <v>8000</v>
      </c>
    </row>
    <row r="28" spans="1:12" s="12" customFormat="1" ht="12.75">
      <c r="A28" s="202"/>
      <c r="B28" s="144">
        <v>32</v>
      </c>
      <c r="C28" s="145" t="s">
        <v>32</v>
      </c>
      <c r="D28" s="174">
        <v>610153.65</v>
      </c>
      <c r="E28" s="174">
        <f aca="true" t="shared" si="9" ref="E28:J28">E29+E33+E38+E46+E48</f>
        <v>545029.5499999999</v>
      </c>
      <c r="F28" s="146">
        <f t="shared" si="9"/>
        <v>0</v>
      </c>
      <c r="G28" s="174">
        <f t="shared" si="9"/>
        <v>10627.16</v>
      </c>
      <c r="H28" s="146">
        <f t="shared" si="9"/>
        <v>0</v>
      </c>
      <c r="I28" s="174">
        <f t="shared" si="9"/>
        <v>31000</v>
      </c>
      <c r="J28" s="146">
        <f t="shared" si="9"/>
        <v>0</v>
      </c>
      <c r="K28" s="174">
        <v>15496.94</v>
      </c>
      <c r="L28" s="174">
        <v>8000</v>
      </c>
    </row>
    <row r="29" spans="1:12" ht="12.75">
      <c r="A29" s="203"/>
      <c r="B29" s="147">
        <v>321</v>
      </c>
      <c r="C29" s="148" t="s">
        <v>33</v>
      </c>
      <c r="D29" s="172">
        <v>49990.1</v>
      </c>
      <c r="E29" s="172">
        <f>E30+E31+E32</f>
        <v>49990.1</v>
      </c>
      <c r="F29" s="160">
        <f aca="true" t="shared" si="10" ref="F29:L29">F30+F31+F32</f>
        <v>0</v>
      </c>
      <c r="G29" s="172"/>
      <c r="H29" s="160">
        <f t="shared" si="10"/>
        <v>0</v>
      </c>
      <c r="I29" s="172">
        <f t="shared" si="10"/>
        <v>0</v>
      </c>
      <c r="J29" s="160">
        <f t="shared" si="10"/>
        <v>0</v>
      </c>
      <c r="K29" s="172"/>
      <c r="L29" s="160">
        <f t="shared" si="10"/>
        <v>0</v>
      </c>
    </row>
    <row r="30" spans="1:12" ht="12.75" customHeight="1">
      <c r="A30" s="203" t="s">
        <v>112</v>
      </c>
      <c r="B30" s="150">
        <v>3211</v>
      </c>
      <c r="C30" s="151" t="s">
        <v>49</v>
      </c>
      <c r="D30" s="10">
        <v>19999.56</v>
      </c>
      <c r="E30" s="10">
        <v>19999.56</v>
      </c>
      <c r="F30" s="149"/>
      <c r="G30" s="173"/>
      <c r="H30" s="149"/>
      <c r="I30" s="149"/>
      <c r="J30" s="149"/>
      <c r="K30" s="173"/>
      <c r="L30" s="149"/>
    </row>
    <row r="31" spans="1:12" ht="12.75" customHeight="1">
      <c r="A31" s="203" t="s">
        <v>113</v>
      </c>
      <c r="B31" s="150">
        <v>3213</v>
      </c>
      <c r="C31" s="151" t="s">
        <v>51</v>
      </c>
      <c r="D31" s="10">
        <v>24991.22</v>
      </c>
      <c r="E31" s="10">
        <v>24991.22</v>
      </c>
      <c r="F31" s="149"/>
      <c r="G31" s="173"/>
      <c r="H31" s="149"/>
      <c r="I31" s="149"/>
      <c r="J31" s="149"/>
      <c r="K31" s="173"/>
      <c r="L31" s="149"/>
    </row>
    <row r="32" spans="1:13" ht="12.75" customHeight="1">
      <c r="A32" s="203" t="s">
        <v>114</v>
      </c>
      <c r="B32" s="150">
        <v>3214</v>
      </c>
      <c r="C32" s="151" t="s">
        <v>52</v>
      </c>
      <c r="D32" s="209">
        <v>4999.32</v>
      </c>
      <c r="E32" s="209">
        <v>4999.32</v>
      </c>
      <c r="F32" s="149"/>
      <c r="G32" s="173"/>
      <c r="H32" s="149"/>
      <c r="I32" s="149"/>
      <c r="J32" s="149"/>
      <c r="K32" s="173"/>
      <c r="L32" s="149"/>
      <c r="M32" s="209"/>
    </row>
    <row r="33" spans="1:12" ht="12.75">
      <c r="A33" s="203"/>
      <c r="B33" s="147">
        <v>322</v>
      </c>
      <c r="C33" s="148" t="s">
        <v>34</v>
      </c>
      <c r="D33" s="172">
        <v>380225.68</v>
      </c>
      <c r="E33" s="172">
        <f>SUM(E34:E37)</f>
        <v>365999.99999999994</v>
      </c>
      <c r="F33" s="160">
        <f aca="true" t="shared" si="11" ref="F33:L33">SUM(F34:F37)</f>
        <v>0</v>
      </c>
      <c r="G33" s="172">
        <f t="shared" si="11"/>
        <v>10627.16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72">
        <v>3598.52</v>
      </c>
      <c r="L33" s="160">
        <f t="shared" si="11"/>
        <v>0</v>
      </c>
    </row>
    <row r="34" spans="1:13" ht="12.75" customHeight="1">
      <c r="A34" s="203" t="s">
        <v>115</v>
      </c>
      <c r="B34" s="150">
        <v>3221</v>
      </c>
      <c r="C34" s="151" t="s">
        <v>53</v>
      </c>
      <c r="D34" s="173">
        <v>103000</v>
      </c>
      <c r="E34" s="209">
        <v>95853.3</v>
      </c>
      <c r="F34" s="149"/>
      <c r="G34" s="173">
        <v>7146.7</v>
      </c>
      <c r="H34" s="149"/>
      <c r="I34" s="149"/>
      <c r="J34" s="149"/>
      <c r="K34" s="173"/>
      <c r="L34" s="149"/>
      <c r="M34" s="209"/>
    </row>
    <row r="35" spans="1:12" ht="12.75" customHeight="1">
      <c r="A35" s="203" t="s">
        <v>116</v>
      </c>
      <c r="B35" s="150">
        <v>3223</v>
      </c>
      <c r="C35" s="151" t="s">
        <v>55</v>
      </c>
      <c r="D35" s="173">
        <v>268000</v>
      </c>
      <c r="E35" s="10">
        <v>264519.54</v>
      </c>
      <c r="F35" s="149"/>
      <c r="G35" s="173">
        <v>3480.46</v>
      </c>
      <c r="H35" s="149"/>
      <c r="I35" s="149"/>
      <c r="J35" s="149"/>
      <c r="K35" s="173"/>
      <c r="L35" s="149"/>
    </row>
    <row r="36" spans="1:12" ht="12.75" customHeight="1">
      <c r="A36" s="203" t="s">
        <v>117</v>
      </c>
      <c r="B36" s="150">
        <v>3225</v>
      </c>
      <c r="C36" s="151" t="s">
        <v>57</v>
      </c>
      <c r="D36" s="173">
        <v>4341</v>
      </c>
      <c r="E36" s="10">
        <v>742.48</v>
      </c>
      <c r="F36" s="149"/>
      <c r="G36" s="173"/>
      <c r="H36" s="149"/>
      <c r="I36" s="149"/>
      <c r="J36" s="149"/>
      <c r="K36" s="173">
        <v>3598.52</v>
      </c>
      <c r="L36" s="149"/>
    </row>
    <row r="37" spans="1:12" ht="12.75" customHeight="1">
      <c r="A37" s="203" t="s">
        <v>118</v>
      </c>
      <c r="B37" s="150">
        <v>3227</v>
      </c>
      <c r="C37" s="151" t="s">
        <v>58</v>
      </c>
      <c r="D37" s="173">
        <v>4884.68</v>
      </c>
      <c r="E37" s="10">
        <v>4884.68</v>
      </c>
      <c r="F37" s="149"/>
      <c r="G37" s="149"/>
      <c r="H37" s="149"/>
      <c r="I37" s="149"/>
      <c r="J37" s="149"/>
      <c r="K37" s="149"/>
      <c r="L37" s="149"/>
    </row>
    <row r="38" spans="1:12" ht="12.75">
      <c r="A38" s="203"/>
      <c r="B38" s="147">
        <v>323</v>
      </c>
      <c r="C38" s="148" t="s">
        <v>35</v>
      </c>
      <c r="D38" s="172">
        <v>109764.79</v>
      </c>
      <c r="E38" s="172">
        <f aca="true" t="shared" si="12" ref="E38:J38">SUM(E39:E45)</f>
        <v>106000</v>
      </c>
      <c r="F38" s="160">
        <f t="shared" si="12"/>
        <v>0</v>
      </c>
      <c r="G38" s="172"/>
      <c r="H38" s="160">
        <f t="shared" si="12"/>
        <v>0</v>
      </c>
      <c r="I38" s="160">
        <f t="shared" si="12"/>
        <v>0</v>
      </c>
      <c r="J38" s="160">
        <f t="shared" si="12"/>
        <v>0</v>
      </c>
      <c r="K38" s="172">
        <v>3764.79</v>
      </c>
      <c r="L38" s="160"/>
    </row>
    <row r="39" spans="1:12" ht="12.75" customHeight="1">
      <c r="A39" s="203" t="s">
        <v>119</v>
      </c>
      <c r="B39" s="150">
        <v>3231</v>
      </c>
      <c r="C39" s="151" t="s">
        <v>59</v>
      </c>
      <c r="D39" s="173">
        <v>30314.79</v>
      </c>
      <c r="E39" s="10">
        <v>30314.79</v>
      </c>
      <c r="F39" s="149"/>
      <c r="G39" s="173"/>
      <c r="H39" s="149"/>
      <c r="I39" s="149"/>
      <c r="J39" s="149"/>
      <c r="K39" s="173"/>
      <c r="L39" s="149"/>
    </row>
    <row r="40" spans="1:13" ht="12.75" customHeight="1">
      <c r="A40" s="203" t="s">
        <v>120</v>
      </c>
      <c r="B40" s="150">
        <v>3233</v>
      </c>
      <c r="C40" s="151" t="s">
        <v>83</v>
      </c>
      <c r="D40" s="173">
        <v>1450</v>
      </c>
      <c r="E40" s="209">
        <v>1450</v>
      </c>
      <c r="F40" s="149"/>
      <c r="G40" s="149"/>
      <c r="H40" s="149"/>
      <c r="I40" s="149"/>
      <c r="J40" s="149"/>
      <c r="K40" s="149"/>
      <c r="L40" s="149"/>
      <c r="M40" s="209"/>
    </row>
    <row r="41" spans="1:12" ht="12.75" customHeight="1">
      <c r="A41" s="203" t="s">
        <v>121</v>
      </c>
      <c r="B41" s="150">
        <v>3234</v>
      </c>
      <c r="C41" s="151" t="s">
        <v>61</v>
      </c>
      <c r="D41" s="173">
        <v>20800</v>
      </c>
      <c r="E41" s="10">
        <v>19390.27</v>
      </c>
      <c r="F41" s="149"/>
      <c r="G41" s="173"/>
      <c r="H41" s="149"/>
      <c r="I41" s="149"/>
      <c r="J41" s="149"/>
      <c r="K41" s="173">
        <v>1409.73</v>
      </c>
      <c r="L41" s="149"/>
    </row>
    <row r="42" spans="1:12" ht="12.75" customHeight="1">
      <c r="A42" s="203" t="s">
        <v>122</v>
      </c>
      <c r="B42" s="150">
        <v>3235</v>
      </c>
      <c r="C42" s="151" t="s">
        <v>92</v>
      </c>
      <c r="D42" s="173">
        <v>2000</v>
      </c>
      <c r="E42" s="10">
        <v>1704.96</v>
      </c>
      <c r="F42" s="149"/>
      <c r="G42" s="173"/>
      <c r="H42" s="149"/>
      <c r="I42" s="149"/>
      <c r="J42" s="149"/>
      <c r="K42" s="173">
        <v>295.04</v>
      </c>
      <c r="L42" s="149"/>
    </row>
    <row r="43" spans="1:12" ht="12.75" customHeight="1">
      <c r="A43" s="203" t="s">
        <v>123</v>
      </c>
      <c r="B43" s="150">
        <v>3236</v>
      </c>
      <c r="C43" s="151" t="s">
        <v>62</v>
      </c>
      <c r="D43" s="173">
        <v>20000</v>
      </c>
      <c r="E43" s="10">
        <v>19724.82</v>
      </c>
      <c r="F43" s="149"/>
      <c r="G43" s="173"/>
      <c r="H43" s="149"/>
      <c r="I43" s="149"/>
      <c r="J43" s="149"/>
      <c r="K43" s="173">
        <v>275.18</v>
      </c>
      <c r="L43" s="149"/>
    </row>
    <row r="44" spans="1:13" ht="11.25" customHeight="1">
      <c r="A44" s="203" t="s">
        <v>124</v>
      </c>
      <c r="B44" s="150">
        <v>3238</v>
      </c>
      <c r="C44" s="151" t="s">
        <v>64</v>
      </c>
      <c r="D44" s="173">
        <v>25000</v>
      </c>
      <c r="E44" s="209">
        <v>24675</v>
      </c>
      <c r="F44" s="149"/>
      <c r="G44" s="173"/>
      <c r="H44" s="149"/>
      <c r="I44" s="149"/>
      <c r="J44" s="149"/>
      <c r="K44" s="173">
        <v>325</v>
      </c>
      <c r="L44" s="149"/>
      <c r="M44" s="209"/>
    </row>
    <row r="45" spans="1:12" ht="12.75" customHeight="1">
      <c r="A45" s="203"/>
      <c r="B45" s="150">
        <v>3239</v>
      </c>
      <c r="C45" s="151" t="s">
        <v>65</v>
      </c>
      <c r="D45" s="173">
        <v>10200</v>
      </c>
      <c r="E45" s="10">
        <v>8740.16</v>
      </c>
      <c r="F45" s="149"/>
      <c r="G45" s="173"/>
      <c r="H45" s="149"/>
      <c r="I45" s="149"/>
      <c r="J45" s="149"/>
      <c r="K45" s="173">
        <v>1459.84</v>
      </c>
      <c r="L45" s="149"/>
    </row>
    <row r="46" spans="1:12" ht="25.5">
      <c r="A46" s="203"/>
      <c r="B46" s="147">
        <v>324</v>
      </c>
      <c r="C46" s="148" t="s">
        <v>66</v>
      </c>
      <c r="D46" s="172">
        <v>39000</v>
      </c>
      <c r="E46" s="172">
        <f aca="true" t="shared" si="13" ref="E46:J46">E47</f>
        <v>0</v>
      </c>
      <c r="F46" s="160">
        <v>0</v>
      </c>
      <c r="G46" s="160">
        <f t="shared" si="13"/>
        <v>0</v>
      </c>
      <c r="H46" s="160">
        <f t="shared" si="13"/>
        <v>0</v>
      </c>
      <c r="I46" s="172">
        <v>31000</v>
      </c>
      <c r="J46" s="160">
        <f t="shared" si="13"/>
        <v>0</v>
      </c>
      <c r="K46" s="160"/>
      <c r="L46" s="172">
        <v>8000</v>
      </c>
    </row>
    <row r="47" spans="1:12" ht="25.5" customHeight="1">
      <c r="A47" s="203" t="s">
        <v>149</v>
      </c>
      <c r="B47" s="150">
        <v>3241</v>
      </c>
      <c r="C47" s="151" t="s">
        <v>67</v>
      </c>
      <c r="D47" s="173">
        <v>39000</v>
      </c>
      <c r="E47" s="173"/>
      <c r="F47" s="149">
        <v>0</v>
      </c>
      <c r="G47" s="149"/>
      <c r="H47" s="149"/>
      <c r="I47" s="173">
        <v>31000</v>
      </c>
      <c r="J47" s="149"/>
      <c r="K47" s="149"/>
      <c r="L47" s="173">
        <v>8000</v>
      </c>
    </row>
    <row r="48" spans="1:12" ht="26.25" customHeight="1">
      <c r="A48" s="203"/>
      <c r="B48" s="147">
        <v>329</v>
      </c>
      <c r="C48" s="148" t="s">
        <v>36</v>
      </c>
      <c r="D48" s="172">
        <v>31173.08</v>
      </c>
      <c r="E48" s="172">
        <f aca="true" t="shared" si="14" ref="E48:J48">SUM(E49:E52)</f>
        <v>23039.45</v>
      </c>
      <c r="F48" s="160">
        <f t="shared" si="14"/>
        <v>0</v>
      </c>
      <c r="G48" s="172"/>
      <c r="H48" s="160">
        <f t="shared" si="14"/>
        <v>0</v>
      </c>
      <c r="I48" s="172">
        <f t="shared" si="14"/>
        <v>0</v>
      </c>
      <c r="J48" s="160">
        <f t="shared" si="14"/>
        <v>0</v>
      </c>
      <c r="K48" s="172">
        <v>8133.63</v>
      </c>
      <c r="L48" s="172">
        <v>0</v>
      </c>
    </row>
    <row r="49" spans="1:12" ht="12.75" customHeight="1">
      <c r="A49" s="203" t="s">
        <v>127</v>
      </c>
      <c r="B49" s="150">
        <v>3293</v>
      </c>
      <c r="C49" s="151" t="s">
        <v>68</v>
      </c>
      <c r="D49" s="173">
        <v>12408.87</v>
      </c>
      <c r="E49" s="10">
        <v>10359.93</v>
      </c>
      <c r="F49" s="149"/>
      <c r="G49" s="173"/>
      <c r="H49" s="149"/>
      <c r="I49" s="149"/>
      <c r="J49" s="149"/>
      <c r="K49" s="173">
        <v>2048.94</v>
      </c>
      <c r="L49" s="149"/>
    </row>
    <row r="50" spans="1:13" ht="12.75" customHeight="1">
      <c r="A50" s="203" t="s">
        <v>128</v>
      </c>
      <c r="B50" s="150">
        <v>3294</v>
      </c>
      <c r="C50" s="151" t="s">
        <v>69</v>
      </c>
      <c r="D50" s="173">
        <v>950</v>
      </c>
      <c r="E50" s="209">
        <v>600</v>
      </c>
      <c r="F50" s="149"/>
      <c r="G50" s="173"/>
      <c r="H50" s="149"/>
      <c r="I50" s="149"/>
      <c r="J50" s="149"/>
      <c r="K50" s="173">
        <v>350</v>
      </c>
      <c r="L50" s="149"/>
      <c r="M50" s="209"/>
    </row>
    <row r="51" spans="1:12" ht="12.75" customHeight="1">
      <c r="A51" s="203" t="s">
        <v>129</v>
      </c>
      <c r="B51" s="150">
        <v>3295</v>
      </c>
      <c r="C51" s="151" t="s">
        <v>70</v>
      </c>
      <c r="D51" s="173">
        <v>7784.25</v>
      </c>
      <c r="E51" s="10">
        <v>5020.08</v>
      </c>
      <c r="F51" s="149"/>
      <c r="G51" s="173"/>
      <c r="H51" s="149"/>
      <c r="I51" s="149"/>
      <c r="J51" s="149"/>
      <c r="K51" s="173">
        <v>2764.17</v>
      </c>
      <c r="L51" s="149"/>
    </row>
    <row r="52" spans="1:12" ht="12.75" customHeight="1">
      <c r="A52" s="203" t="s">
        <v>130</v>
      </c>
      <c r="B52" s="150">
        <v>3299</v>
      </c>
      <c r="C52" s="151" t="s">
        <v>36</v>
      </c>
      <c r="D52" s="173">
        <v>10029.96</v>
      </c>
      <c r="E52" s="10">
        <v>7059.44</v>
      </c>
      <c r="F52" s="149"/>
      <c r="G52" s="173"/>
      <c r="H52" s="149"/>
      <c r="I52" s="149"/>
      <c r="J52" s="149"/>
      <c r="K52" s="173">
        <v>2970.52</v>
      </c>
      <c r="L52" s="149"/>
    </row>
    <row r="53" spans="1:12" s="12" customFormat="1" ht="12.75">
      <c r="A53" s="202"/>
      <c r="B53" s="144">
        <v>34</v>
      </c>
      <c r="C53" s="145" t="s">
        <v>37</v>
      </c>
      <c r="D53" s="174">
        <v>3391.08</v>
      </c>
      <c r="E53" s="174">
        <v>2904.33</v>
      </c>
      <c r="F53" s="146"/>
      <c r="G53" s="174">
        <v>486.75</v>
      </c>
      <c r="H53" s="146"/>
      <c r="I53" s="146"/>
      <c r="J53" s="146"/>
      <c r="K53" s="146"/>
      <c r="L53" s="146">
        <v>0</v>
      </c>
    </row>
    <row r="54" spans="1:12" ht="12.75" customHeight="1">
      <c r="A54" s="203" t="s">
        <v>131</v>
      </c>
      <c r="B54" s="150">
        <v>3431</v>
      </c>
      <c r="C54" s="151" t="s">
        <v>71</v>
      </c>
      <c r="D54" s="173">
        <v>3391.08</v>
      </c>
      <c r="E54" s="10">
        <v>2904.33</v>
      </c>
      <c r="F54" s="149"/>
      <c r="G54" s="173">
        <v>486.75</v>
      </c>
      <c r="H54" s="149"/>
      <c r="I54" s="149"/>
      <c r="J54" s="149"/>
      <c r="K54" s="149"/>
      <c r="L54" s="149"/>
    </row>
    <row r="55" spans="1:12" ht="12.75" customHeight="1">
      <c r="A55" s="203"/>
      <c r="B55" s="150"/>
      <c r="C55" s="151"/>
      <c r="D55" s="173"/>
      <c r="E55" s="173"/>
      <c r="F55" s="149"/>
      <c r="G55" s="149"/>
      <c r="H55" s="149"/>
      <c r="I55" s="149"/>
      <c r="J55" s="149"/>
      <c r="K55" s="149"/>
      <c r="L55" s="149"/>
    </row>
    <row r="56" spans="1:12" ht="6.75" customHeight="1">
      <c r="A56" s="203"/>
      <c r="B56" s="150"/>
      <c r="C56" s="151"/>
      <c r="D56" s="173"/>
      <c r="E56" s="173"/>
      <c r="F56" s="149"/>
      <c r="G56" s="149"/>
      <c r="H56" s="149"/>
      <c r="I56" s="149"/>
      <c r="J56" s="149"/>
      <c r="K56" s="149"/>
      <c r="L56" s="149"/>
    </row>
    <row r="57" spans="1:13" s="12" customFormat="1" ht="19.5" customHeight="1">
      <c r="A57" s="202"/>
      <c r="B57" s="197" t="s">
        <v>102</v>
      </c>
      <c r="C57" s="199"/>
      <c r="D57" s="179"/>
      <c r="E57" s="179">
        <v>96119</v>
      </c>
      <c r="F57" s="140"/>
      <c r="G57" s="140"/>
      <c r="H57" s="140"/>
      <c r="I57" s="140"/>
      <c r="J57" s="140"/>
      <c r="K57" s="140"/>
      <c r="L57" s="140"/>
      <c r="M57" s="210"/>
    </row>
    <row r="58" spans="1:13" ht="12.75" customHeight="1">
      <c r="A58" s="203" t="s">
        <v>125</v>
      </c>
      <c r="B58" s="150">
        <v>3224</v>
      </c>
      <c r="C58" s="151" t="s">
        <v>56</v>
      </c>
      <c r="D58" s="173">
        <v>46119</v>
      </c>
      <c r="E58" s="173">
        <v>46119</v>
      </c>
      <c r="F58" s="149"/>
      <c r="G58" s="149"/>
      <c r="H58" s="149"/>
      <c r="I58" s="149"/>
      <c r="J58" s="149"/>
      <c r="K58" s="149"/>
      <c r="L58" s="149"/>
      <c r="M58" s="209"/>
    </row>
    <row r="59" spans="1:13" ht="12.75" customHeight="1">
      <c r="A59" s="203" t="s">
        <v>126</v>
      </c>
      <c r="B59" s="150">
        <v>3232</v>
      </c>
      <c r="C59" s="151" t="s">
        <v>60</v>
      </c>
      <c r="D59" s="173">
        <v>50000</v>
      </c>
      <c r="E59" s="173">
        <v>50000</v>
      </c>
      <c r="F59" s="149"/>
      <c r="G59" s="149"/>
      <c r="H59" s="149"/>
      <c r="I59" s="149"/>
      <c r="J59" s="149"/>
      <c r="K59" s="149"/>
      <c r="L59" s="149"/>
      <c r="M59" s="209"/>
    </row>
    <row r="60" spans="1:12" ht="26.25" customHeight="1">
      <c r="A60" s="203"/>
      <c r="B60" s="247" t="s">
        <v>89</v>
      </c>
      <c r="C60" s="247"/>
      <c r="D60" s="155">
        <f aca="true" t="shared" si="15" ref="D60:D66">SUM(E60:L60)</f>
        <v>0</v>
      </c>
      <c r="E60" s="155">
        <f aca="true" t="shared" si="16" ref="E60:J60">E61</f>
        <v>0</v>
      </c>
      <c r="F60" s="155">
        <f t="shared" si="16"/>
        <v>0</v>
      </c>
      <c r="G60" s="155">
        <f t="shared" si="16"/>
        <v>0</v>
      </c>
      <c r="H60" s="155">
        <f t="shared" si="16"/>
        <v>0</v>
      </c>
      <c r="I60" s="155">
        <f t="shared" si="16"/>
        <v>0</v>
      </c>
      <c r="J60" s="155">
        <f t="shared" si="16"/>
        <v>0</v>
      </c>
      <c r="K60" s="155"/>
      <c r="L60" s="155">
        <v>0</v>
      </c>
    </row>
    <row r="61" spans="1:12" ht="26.25" customHeight="1">
      <c r="A61" s="203"/>
      <c r="B61" s="251"/>
      <c r="C61" s="251"/>
      <c r="D61" s="157">
        <f t="shared" si="15"/>
        <v>0</v>
      </c>
      <c r="E61" s="157">
        <f>'PLAN RASHODA I IZDATAKA'!E62</f>
        <v>0</v>
      </c>
      <c r="F61" s="157">
        <f>'PLAN RASHODA I IZDATAKA'!F62</f>
        <v>0</v>
      </c>
      <c r="G61" s="157">
        <f>'PLAN RASHODA I IZDATAKA'!G62</f>
        <v>0</v>
      </c>
      <c r="H61" s="157">
        <f>'PLAN RASHODA I IZDATAKA'!H62</f>
        <v>0</v>
      </c>
      <c r="I61" s="157">
        <f>'PLAN RASHODA I IZDATAKA'!I62</f>
        <v>0</v>
      </c>
      <c r="J61" s="157">
        <f>'PLAN RASHODA I IZDATAKA'!J62</f>
        <v>0</v>
      </c>
      <c r="K61" s="157"/>
      <c r="L61" s="157">
        <v>0</v>
      </c>
    </row>
    <row r="62" spans="1:12" ht="25.5">
      <c r="A62" s="203"/>
      <c r="B62" s="141">
        <v>4</v>
      </c>
      <c r="C62" s="158" t="s">
        <v>39</v>
      </c>
      <c r="D62" s="159">
        <f t="shared" si="15"/>
        <v>0</v>
      </c>
      <c r="E62" s="159">
        <f aca="true" t="shared" si="17" ref="E62:J62">E63</f>
        <v>0</v>
      </c>
      <c r="F62" s="159">
        <f t="shared" si="17"/>
        <v>0</v>
      </c>
      <c r="G62" s="159">
        <f t="shared" si="17"/>
        <v>0</v>
      </c>
      <c r="H62" s="159">
        <f t="shared" si="17"/>
        <v>0</v>
      </c>
      <c r="I62" s="159">
        <f t="shared" si="17"/>
        <v>0</v>
      </c>
      <c r="J62" s="159">
        <f t="shared" si="17"/>
        <v>0</v>
      </c>
      <c r="K62" s="159"/>
      <c r="L62" s="159">
        <v>0</v>
      </c>
    </row>
    <row r="63" spans="1:12" ht="25.5">
      <c r="A63" s="203"/>
      <c r="B63" s="144">
        <v>45</v>
      </c>
      <c r="C63" s="145" t="s">
        <v>79</v>
      </c>
      <c r="D63" s="146">
        <f t="shared" si="15"/>
        <v>0</v>
      </c>
      <c r="E63" s="146">
        <f aca="true" t="shared" si="18" ref="E63:J63">E64</f>
        <v>0</v>
      </c>
      <c r="F63" s="146">
        <f t="shared" si="18"/>
        <v>0</v>
      </c>
      <c r="G63" s="146">
        <f t="shared" si="18"/>
        <v>0</v>
      </c>
      <c r="H63" s="146">
        <f t="shared" si="18"/>
        <v>0</v>
      </c>
      <c r="I63" s="146">
        <f t="shared" si="18"/>
        <v>0</v>
      </c>
      <c r="J63" s="146">
        <f t="shared" si="18"/>
        <v>0</v>
      </c>
      <c r="K63" s="146"/>
      <c r="L63" s="146">
        <v>0</v>
      </c>
    </row>
    <row r="64" spans="1:12" ht="25.5">
      <c r="A64" s="203"/>
      <c r="B64" s="147">
        <v>451</v>
      </c>
      <c r="C64" s="148" t="s">
        <v>80</v>
      </c>
      <c r="D64" s="160">
        <f t="shared" si="15"/>
        <v>0</v>
      </c>
      <c r="E64" s="160">
        <f aca="true" t="shared" si="19" ref="E64:J64">E65</f>
        <v>0</v>
      </c>
      <c r="F64" s="160">
        <f t="shared" si="19"/>
        <v>0</v>
      </c>
      <c r="G64" s="160">
        <f t="shared" si="19"/>
        <v>0</v>
      </c>
      <c r="H64" s="160">
        <f t="shared" si="19"/>
        <v>0</v>
      </c>
      <c r="I64" s="160">
        <f t="shared" si="19"/>
        <v>0</v>
      </c>
      <c r="J64" s="160">
        <f t="shared" si="19"/>
        <v>0</v>
      </c>
      <c r="K64" s="160"/>
      <c r="L64" s="160">
        <v>0</v>
      </c>
    </row>
    <row r="65" spans="1:12" ht="25.5" customHeight="1">
      <c r="A65" s="203"/>
      <c r="B65" s="150">
        <v>4511</v>
      </c>
      <c r="C65" s="151" t="s">
        <v>80</v>
      </c>
      <c r="D65" s="149">
        <f t="shared" si="15"/>
        <v>0</v>
      </c>
      <c r="E65" s="149"/>
      <c r="F65" s="149"/>
      <c r="G65" s="149"/>
      <c r="H65" s="149"/>
      <c r="I65" s="149"/>
      <c r="J65" s="149"/>
      <c r="K65" s="149"/>
      <c r="L65" s="149"/>
    </row>
    <row r="66" spans="1:12" ht="12.75">
      <c r="A66" s="203"/>
      <c r="B66" s="147"/>
      <c r="C66" s="148"/>
      <c r="D66" s="152">
        <f t="shared" si="15"/>
        <v>0</v>
      </c>
      <c r="E66" s="152"/>
      <c r="F66" s="152"/>
      <c r="G66" s="152"/>
      <c r="H66" s="152"/>
      <c r="I66" s="152"/>
      <c r="J66" s="152"/>
      <c r="K66" s="152"/>
      <c r="L66" s="152">
        <v>0</v>
      </c>
    </row>
    <row r="67" spans="1:12" ht="27" customHeight="1">
      <c r="A67" s="203"/>
      <c r="B67" s="247" t="s">
        <v>86</v>
      </c>
      <c r="C67" s="247"/>
      <c r="D67" s="175">
        <v>257957.7</v>
      </c>
      <c r="E67" s="155">
        <f aca="true" t="shared" si="20" ref="E67:J68">E68</f>
        <v>0</v>
      </c>
      <c r="F67" s="155">
        <f t="shared" si="20"/>
        <v>0</v>
      </c>
      <c r="G67" s="155">
        <f t="shared" si="20"/>
        <v>0</v>
      </c>
      <c r="H67" s="175">
        <v>257957.7</v>
      </c>
      <c r="I67" s="155">
        <f t="shared" si="20"/>
        <v>0</v>
      </c>
      <c r="J67" s="155">
        <f t="shared" si="20"/>
        <v>0</v>
      </c>
      <c r="K67" s="155"/>
      <c r="L67" s="155">
        <v>0</v>
      </c>
    </row>
    <row r="68" spans="1:12" s="12" customFormat="1" ht="12.75" customHeight="1">
      <c r="A68" s="202"/>
      <c r="B68" s="198" t="s">
        <v>81</v>
      </c>
      <c r="C68" s="162" t="s">
        <v>84</v>
      </c>
      <c r="D68" s="176">
        <v>257957.7</v>
      </c>
      <c r="E68" s="157">
        <f t="shared" si="20"/>
        <v>0</v>
      </c>
      <c r="F68" s="157">
        <f t="shared" si="20"/>
        <v>0</v>
      </c>
      <c r="G68" s="157">
        <f t="shared" si="20"/>
        <v>0</v>
      </c>
      <c r="H68" s="176">
        <v>257957.7</v>
      </c>
      <c r="I68" s="157">
        <f t="shared" si="20"/>
        <v>0</v>
      </c>
      <c r="J68" s="157">
        <f t="shared" si="20"/>
        <v>0</v>
      </c>
      <c r="K68" s="157"/>
      <c r="L68" s="157">
        <v>0</v>
      </c>
    </row>
    <row r="69" spans="1:12" s="12" customFormat="1" ht="12.75">
      <c r="A69" s="202"/>
      <c r="B69" s="163">
        <v>3</v>
      </c>
      <c r="C69" s="164" t="s">
        <v>27</v>
      </c>
      <c r="D69" s="177">
        <v>257957.7</v>
      </c>
      <c r="E69" s="159">
        <f aca="true" t="shared" si="21" ref="E69:J69">E70+E82</f>
        <v>0</v>
      </c>
      <c r="F69" s="159">
        <f>F70+F82</f>
        <v>0</v>
      </c>
      <c r="G69" s="159">
        <f t="shared" si="21"/>
        <v>0</v>
      </c>
      <c r="H69" s="177">
        <v>257957.7</v>
      </c>
      <c r="I69" s="159">
        <f t="shared" si="21"/>
        <v>0</v>
      </c>
      <c r="J69" s="159">
        <f t="shared" si="21"/>
        <v>0</v>
      </c>
      <c r="K69" s="159"/>
      <c r="L69" s="159">
        <v>0</v>
      </c>
    </row>
    <row r="70" spans="1:12" s="12" customFormat="1" ht="12.75">
      <c r="A70" s="202"/>
      <c r="B70" s="165">
        <v>32</v>
      </c>
      <c r="C70" s="166" t="s">
        <v>32</v>
      </c>
      <c r="D70" s="174">
        <v>257957.7</v>
      </c>
      <c r="E70" s="146">
        <f aca="true" t="shared" si="22" ref="E70:J70">E71+E78</f>
        <v>0</v>
      </c>
      <c r="F70" s="146">
        <f t="shared" si="22"/>
        <v>0</v>
      </c>
      <c r="G70" s="146">
        <f t="shared" si="22"/>
        <v>0</v>
      </c>
      <c r="H70" s="174">
        <v>257957.7</v>
      </c>
      <c r="I70" s="146">
        <f t="shared" si="22"/>
        <v>0</v>
      </c>
      <c r="J70" s="146">
        <f t="shared" si="22"/>
        <v>0</v>
      </c>
      <c r="K70" s="146"/>
      <c r="L70" s="146">
        <v>0</v>
      </c>
    </row>
    <row r="71" spans="1:12" ht="12.75">
      <c r="A71" s="203"/>
      <c r="B71" s="167">
        <v>322</v>
      </c>
      <c r="C71" s="168" t="s">
        <v>34</v>
      </c>
      <c r="D71" s="172">
        <v>257957.7</v>
      </c>
      <c r="E71" s="160">
        <f aca="true" t="shared" si="23" ref="E71:J71">SUM(E72:E77)</f>
        <v>0</v>
      </c>
      <c r="F71" s="160">
        <f t="shared" si="23"/>
        <v>0</v>
      </c>
      <c r="G71" s="160">
        <f t="shared" si="23"/>
        <v>0</v>
      </c>
      <c r="H71" s="172">
        <v>257957.7</v>
      </c>
      <c r="I71" s="160">
        <f t="shared" si="23"/>
        <v>0</v>
      </c>
      <c r="J71" s="160">
        <f t="shared" si="23"/>
        <v>0</v>
      </c>
      <c r="K71" s="160"/>
      <c r="L71" s="160">
        <v>0</v>
      </c>
    </row>
    <row r="72" spans="1:12" ht="12.75" customHeight="1">
      <c r="A72" s="203"/>
      <c r="B72" s="150">
        <v>3221</v>
      </c>
      <c r="C72" s="151" t="s">
        <v>53</v>
      </c>
      <c r="D72" s="173">
        <f>SUM(E72:L72)</f>
        <v>0</v>
      </c>
      <c r="E72" s="149">
        <v>0</v>
      </c>
      <c r="F72" s="149"/>
      <c r="G72" s="149"/>
      <c r="H72" s="173"/>
      <c r="I72" s="149"/>
      <c r="J72" s="149"/>
      <c r="K72" s="149"/>
      <c r="L72" s="149"/>
    </row>
    <row r="73" spans="1:12" ht="12.75" customHeight="1">
      <c r="A73" s="203"/>
      <c r="B73" s="150">
        <v>3222</v>
      </c>
      <c r="C73" s="151" t="s">
        <v>54</v>
      </c>
      <c r="D73" s="173">
        <v>257957.7</v>
      </c>
      <c r="E73" s="149">
        <v>0</v>
      </c>
      <c r="F73" s="149"/>
      <c r="G73" s="149"/>
      <c r="H73" s="172">
        <v>257957.7</v>
      </c>
      <c r="I73" s="149"/>
      <c r="J73" s="149"/>
      <c r="K73" s="149"/>
      <c r="L73" s="149"/>
    </row>
    <row r="74" spans="1:12" ht="12.75" customHeight="1">
      <c r="A74" s="203"/>
      <c r="B74" s="150">
        <v>3223</v>
      </c>
      <c r="C74" s="151" t="s">
        <v>55</v>
      </c>
      <c r="D74" s="173">
        <f aca="true" t="shared" si="24" ref="D74:D84">SUM(E74:L74)</f>
        <v>0</v>
      </c>
      <c r="E74" s="149">
        <v>0</v>
      </c>
      <c r="F74" s="149"/>
      <c r="G74" s="149"/>
      <c r="H74" s="173"/>
      <c r="I74" s="149"/>
      <c r="J74" s="149"/>
      <c r="K74" s="149"/>
      <c r="L74" s="149"/>
    </row>
    <row r="75" spans="1:12" ht="12.75" customHeight="1">
      <c r="A75" s="203"/>
      <c r="B75" s="150">
        <v>3224</v>
      </c>
      <c r="C75" s="151" t="s">
        <v>56</v>
      </c>
      <c r="D75" s="173">
        <f t="shared" si="24"/>
        <v>0</v>
      </c>
      <c r="E75" s="149">
        <v>0</v>
      </c>
      <c r="F75" s="149"/>
      <c r="G75" s="149"/>
      <c r="H75" s="173"/>
      <c r="I75" s="149"/>
      <c r="J75" s="149"/>
      <c r="K75" s="149"/>
      <c r="L75" s="149"/>
    </row>
    <row r="76" spans="1:12" ht="12.75" customHeight="1">
      <c r="A76" s="203"/>
      <c r="B76" s="150">
        <v>3225</v>
      </c>
      <c r="C76" s="151" t="s">
        <v>57</v>
      </c>
      <c r="D76" s="173">
        <f t="shared" si="24"/>
        <v>0</v>
      </c>
      <c r="E76" s="149">
        <v>0</v>
      </c>
      <c r="F76" s="149"/>
      <c r="G76" s="149"/>
      <c r="H76" s="173"/>
      <c r="I76" s="149"/>
      <c r="J76" s="149"/>
      <c r="K76" s="149"/>
      <c r="L76" s="149"/>
    </row>
    <row r="77" spans="1:12" ht="12.75" customHeight="1">
      <c r="A77" s="203"/>
      <c r="B77" s="150">
        <v>3227</v>
      </c>
      <c r="C77" s="151" t="s">
        <v>58</v>
      </c>
      <c r="D77" s="149">
        <f t="shared" si="24"/>
        <v>0</v>
      </c>
      <c r="E77" s="149">
        <v>0</v>
      </c>
      <c r="F77" s="149"/>
      <c r="G77" s="149"/>
      <c r="H77" s="173"/>
      <c r="I77" s="149"/>
      <c r="J77" s="149"/>
      <c r="K77" s="149"/>
      <c r="L77" s="149"/>
    </row>
    <row r="78" spans="1:12" ht="12.75" customHeight="1">
      <c r="A78" s="203"/>
      <c r="B78" s="167">
        <v>323</v>
      </c>
      <c r="C78" s="168" t="s">
        <v>35</v>
      </c>
      <c r="D78" s="160">
        <f t="shared" si="24"/>
        <v>0</v>
      </c>
      <c r="E78" s="160">
        <f aca="true" t="shared" si="25" ref="E78:J78">SUM(E79:E81)</f>
        <v>0</v>
      </c>
      <c r="F78" s="160">
        <f t="shared" si="25"/>
        <v>0</v>
      </c>
      <c r="G78" s="160">
        <f t="shared" si="25"/>
        <v>0</v>
      </c>
      <c r="H78" s="160">
        <f t="shared" si="25"/>
        <v>0</v>
      </c>
      <c r="I78" s="160">
        <f t="shared" si="25"/>
        <v>0</v>
      </c>
      <c r="J78" s="160">
        <f t="shared" si="25"/>
        <v>0</v>
      </c>
      <c r="K78" s="160"/>
      <c r="L78" s="160">
        <v>0</v>
      </c>
    </row>
    <row r="79" spans="1:12" ht="12.75" customHeight="1">
      <c r="A79" s="203"/>
      <c r="B79" s="150">
        <v>3232</v>
      </c>
      <c r="C79" s="151" t="s">
        <v>60</v>
      </c>
      <c r="D79" s="149">
        <f t="shared" si="24"/>
        <v>0</v>
      </c>
      <c r="E79" s="149"/>
      <c r="F79" s="149"/>
      <c r="G79" s="149"/>
      <c r="H79" s="149"/>
      <c r="I79" s="149"/>
      <c r="J79" s="149"/>
      <c r="K79" s="149"/>
      <c r="L79" s="149"/>
    </row>
    <row r="80" spans="1:12" ht="12.75" customHeight="1">
      <c r="A80" s="203"/>
      <c r="B80" s="150">
        <v>3234</v>
      </c>
      <c r="C80" s="151" t="s">
        <v>61</v>
      </c>
      <c r="D80" s="149">
        <f t="shared" si="24"/>
        <v>0</v>
      </c>
      <c r="E80" s="149"/>
      <c r="F80" s="149"/>
      <c r="G80" s="149"/>
      <c r="H80" s="149"/>
      <c r="I80" s="149"/>
      <c r="J80" s="149"/>
      <c r="K80" s="149"/>
      <c r="L80" s="149"/>
    </row>
    <row r="81" spans="1:12" ht="12.75" customHeight="1">
      <c r="A81" s="203"/>
      <c r="B81" s="150">
        <v>3236</v>
      </c>
      <c r="C81" s="151" t="s">
        <v>62</v>
      </c>
      <c r="D81" s="149">
        <f t="shared" si="24"/>
        <v>0</v>
      </c>
      <c r="E81" s="149"/>
      <c r="F81" s="149"/>
      <c r="G81" s="149"/>
      <c r="H81" s="149"/>
      <c r="I81" s="149"/>
      <c r="J81" s="149"/>
      <c r="K81" s="149"/>
      <c r="L81" s="149"/>
    </row>
    <row r="82" spans="1:12" ht="12.75">
      <c r="A82" s="203"/>
      <c r="B82" s="144">
        <v>34</v>
      </c>
      <c r="C82" s="145" t="s">
        <v>37</v>
      </c>
      <c r="D82" s="146">
        <f t="shared" si="24"/>
        <v>0</v>
      </c>
      <c r="E82" s="146">
        <f aca="true" t="shared" si="26" ref="E82:J82">E83</f>
        <v>0</v>
      </c>
      <c r="F82" s="146">
        <f t="shared" si="26"/>
        <v>0</v>
      </c>
      <c r="G82" s="146">
        <f t="shared" si="26"/>
        <v>0</v>
      </c>
      <c r="H82" s="146">
        <f t="shared" si="26"/>
        <v>0</v>
      </c>
      <c r="I82" s="146">
        <f t="shared" si="26"/>
        <v>0</v>
      </c>
      <c r="J82" s="146">
        <f t="shared" si="26"/>
        <v>0</v>
      </c>
      <c r="K82" s="146"/>
      <c r="L82" s="146">
        <v>0</v>
      </c>
    </row>
    <row r="83" spans="1:12" ht="12.75">
      <c r="A83" s="203"/>
      <c r="B83" s="147">
        <v>343</v>
      </c>
      <c r="C83" s="148" t="s">
        <v>38</v>
      </c>
      <c r="D83" s="160">
        <f t="shared" si="24"/>
        <v>0</v>
      </c>
      <c r="E83" s="160">
        <f aca="true" t="shared" si="27" ref="E83:J83">E84</f>
        <v>0</v>
      </c>
      <c r="F83" s="160">
        <f t="shared" si="27"/>
        <v>0</v>
      </c>
      <c r="G83" s="160">
        <f t="shared" si="27"/>
        <v>0</v>
      </c>
      <c r="H83" s="160">
        <f t="shared" si="27"/>
        <v>0</v>
      </c>
      <c r="I83" s="160">
        <f t="shared" si="27"/>
        <v>0</v>
      </c>
      <c r="J83" s="160">
        <f t="shared" si="27"/>
        <v>0</v>
      </c>
      <c r="K83" s="160"/>
      <c r="L83" s="160">
        <v>0</v>
      </c>
    </row>
    <row r="84" spans="1:12" ht="12.75" customHeight="1">
      <c r="A84" s="203"/>
      <c r="B84" s="150">
        <v>3431</v>
      </c>
      <c r="C84" s="151" t="s">
        <v>71</v>
      </c>
      <c r="D84" s="149">
        <f t="shared" si="24"/>
        <v>0</v>
      </c>
      <c r="E84" s="149"/>
      <c r="F84" s="149"/>
      <c r="G84" s="149"/>
      <c r="H84" s="149"/>
      <c r="I84" s="149"/>
      <c r="J84" s="149"/>
      <c r="K84" s="149"/>
      <c r="L84" s="149"/>
    </row>
    <row r="85" spans="1:12" ht="41.25" customHeight="1">
      <c r="A85" s="203"/>
      <c r="B85" s="248" t="s">
        <v>179</v>
      </c>
      <c r="C85" s="248"/>
      <c r="D85" s="175">
        <v>364554.93</v>
      </c>
      <c r="E85" s="175">
        <v>344780.68</v>
      </c>
      <c r="F85" s="155">
        <f aca="true" t="shared" si="28" ref="F85:J86">F86</f>
        <v>0</v>
      </c>
      <c r="G85" s="155">
        <f t="shared" si="28"/>
        <v>0</v>
      </c>
      <c r="H85" s="155">
        <f t="shared" si="28"/>
        <v>0</v>
      </c>
      <c r="I85" s="155">
        <f t="shared" si="28"/>
        <v>0</v>
      </c>
      <c r="J85" s="175">
        <v>10000</v>
      </c>
      <c r="K85" s="175">
        <v>9774.25</v>
      </c>
      <c r="L85" s="155"/>
    </row>
    <row r="86" spans="1:13" ht="12.75">
      <c r="A86" s="203"/>
      <c r="B86" s="248" t="s">
        <v>88</v>
      </c>
      <c r="C86" s="248"/>
      <c r="D86" s="175">
        <f>SUM(E86:L86)</f>
        <v>2500</v>
      </c>
      <c r="E86" s="175">
        <f>E87</f>
        <v>2500</v>
      </c>
      <c r="F86" s="155">
        <f t="shared" si="28"/>
        <v>0</v>
      </c>
      <c r="G86" s="155">
        <f t="shared" si="28"/>
        <v>0</v>
      </c>
      <c r="H86" s="155">
        <f t="shared" si="28"/>
        <v>0</v>
      </c>
      <c r="I86" s="155">
        <f t="shared" si="28"/>
        <v>0</v>
      </c>
      <c r="J86" s="155">
        <f t="shared" si="28"/>
        <v>0</v>
      </c>
      <c r="K86" s="155"/>
      <c r="L86" s="155"/>
      <c r="M86" s="210"/>
    </row>
    <row r="87" spans="1:13" ht="12.75">
      <c r="A87" s="203"/>
      <c r="B87" s="250" t="s">
        <v>137</v>
      </c>
      <c r="C87" s="250"/>
      <c r="D87" s="176">
        <v>2500</v>
      </c>
      <c r="E87" s="176">
        <v>2500</v>
      </c>
      <c r="F87" s="157"/>
      <c r="G87" s="157"/>
      <c r="H87" s="157"/>
      <c r="I87" s="157"/>
      <c r="J87" s="157"/>
      <c r="K87" s="157"/>
      <c r="L87" s="157"/>
      <c r="M87" s="209"/>
    </row>
    <row r="88" spans="1:12" ht="12.75">
      <c r="A88" s="203"/>
      <c r="B88" s="150">
        <v>3237</v>
      </c>
      <c r="C88" s="151" t="s">
        <v>63</v>
      </c>
      <c r="D88" s="173">
        <f>SUM(E88:L88)</f>
        <v>0</v>
      </c>
      <c r="E88" s="173"/>
      <c r="F88" s="149"/>
      <c r="G88" s="149"/>
      <c r="H88" s="149"/>
      <c r="I88" s="149"/>
      <c r="J88" s="149"/>
      <c r="K88" s="149"/>
      <c r="L88" s="149"/>
    </row>
    <row r="89" spans="1:13" ht="12.75">
      <c r="A89" s="203"/>
      <c r="B89" s="150">
        <v>3239</v>
      </c>
      <c r="C89" s="151" t="s">
        <v>65</v>
      </c>
      <c r="D89" s="173">
        <f>SUM(E89:L89)</f>
        <v>2500</v>
      </c>
      <c r="E89" s="173">
        <v>2500</v>
      </c>
      <c r="F89" s="149"/>
      <c r="G89" s="149"/>
      <c r="H89" s="149"/>
      <c r="I89" s="149"/>
      <c r="J89" s="149"/>
      <c r="K89" s="149"/>
      <c r="L89" s="149"/>
      <c r="M89" s="209"/>
    </row>
    <row r="90" spans="1:12" ht="12.75">
      <c r="A90" s="203"/>
      <c r="B90" s="165">
        <v>38</v>
      </c>
      <c r="C90" s="166" t="s">
        <v>103</v>
      </c>
      <c r="D90" s="174">
        <f>SUM(E90:L90)</f>
        <v>0</v>
      </c>
      <c r="E90" s="174">
        <f>E91</f>
        <v>0</v>
      </c>
      <c r="F90" s="146">
        <f aca="true" t="shared" si="29" ref="F90:L90">F91</f>
        <v>0</v>
      </c>
      <c r="G90" s="146">
        <f t="shared" si="29"/>
        <v>0</v>
      </c>
      <c r="H90" s="146">
        <f t="shared" si="29"/>
        <v>0</v>
      </c>
      <c r="I90" s="146">
        <f t="shared" si="29"/>
        <v>0</v>
      </c>
      <c r="J90" s="146">
        <f t="shared" si="29"/>
        <v>0</v>
      </c>
      <c r="K90" s="146"/>
      <c r="L90" s="146">
        <f t="shared" si="29"/>
        <v>0</v>
      </c>
    </row>
    <row r="91" spans="1:12" s="12" customFormat="1" ht="12.75">
      <c r="A91" s="202"/>
      <c r="B91" s="147">
        <v>383</v>
      </c>
      <c r="C91" s="148" t="s">
        <v>104</v>
      </c>
      <c r="D91" s="172">
        <f>SUM(E91:L91)</f>
        <v>0</v>
      </c>
      <c r="E91" s="160">
        <f>E92</f>
        <v>0</v>
      </c>
      <c r="F91" s="160">
        <f aca="true" t="shared" si="30" ref="F91:L91">F92</f>
        <v>0</v>
      </c>
      <c r="G91" s="160">
        <f t="shared" si="30"/>
        <v>0</v>
      </c>
      <c r="H91" s="160">
        <f t="shared" si="30"/>
        <v>0</v>
      </c>
      <c r="I91" s="160">
        <f t="shared" si="30"/>
        <v>0</v>
      </c>
      <c r="J91" s="160">
        <f t="shared" si="30"/>
        <v>0</v>
      </c>
      <c r="K91" s="160"/>
      <c r="L91" s="160">
        <f t="shared" si="30"/>
        <v>0</v>
      </c>
    </row>
    <row r="92" spans="1:12" ht="25.5">
      <c r="A92" s="203"/>
      <c r="B92" s="150">
        <v>3831</v>
      </c>
      <c r="C92" s="151" t="s">
        <v>105</v>
      </c>
      <c r="D92" s="173">
        <f>SUM(E92:L92)</f>
        <v>0</v>
      </c>
      <c r="E92" s="149"/>
      <c r="F92" s="149"/>
      <c r="G92" s="149"/>
      <c r="H92" s="149"/>
      <c r="I92" s="173"/>
      <c r="J92" s="173"/>
      <c r="K92" s="173"/>
      <c r="L92" s="149"/>
    </row>
    <row r="93" spans="1:13" ht="12.75">
      <c r="A93" s="203"/>
      <c r="B93" s="244" t="s">
        <v>93</v>
      </c>
      <c r="C93" s="244"/>
      <c r="D93" s="181">
        <v>33610.17</v>
      </c>
      <c r="E93" s="181">
        <v>23610.17</v>
      </c>
      <c r="F93" s="169"/>
      <c r="G93" s="169"/>
      <c r="H93" s="169"/>
      <c r="I93" s="181"/>
      <c r="J93" s="181">
        <v>10000</v>
      </c>
      <c r="K93" s="181"/>
      <c r="L93" s="169">
        <v>0</v>
      </c>
      <c r="M93" s="12"/>
    </row>
    <row r="94" spans="1:12" ht="14.25" customHeight="1">
      <c r="A94" s="203" t="s">
        <v>133</v>
      </c>
      <c r="B94" s="150">
        <v>3239</v>
      </c>
      <c r="C94" s="151" t="s">
        <v>65</v>
      </c>
      <c r="D94" s="173"/>
      <c r="E94" s="173"/>
      <c r="F94" s="149"/>
      <c r="G94" s="149"/>
      <c r="H94" s="149"/>
      <c r="I94" s="173"/>
      <c r="J94" s="173"/>
      <c r="K94" s="173"/>
      <c r="L94" s="149"/>
    </row>
    <row r="95" spans="1:13" ht="25.5" customHeight="1">
      <c r="A95" s="203" t="s">
        <v>135</v>
      </c>
      <c r="B95" s="150">
        <v>3291</v>
      </c>
      <c r="C95" s="151" t="s">
        <v>136</v>
      </c>
      <c r="D95" s="172">
        <v>8721.2</v>
      </c>
      <c r="E95" s="172">
        <v>8721.2</v>
      </c>
      <c r="F95" s="160"/>
      <c r="G95" s="160"/>
      <c r="H95" s="160"/>
      <c r="I95" s="172"/>
      <c r="J95" s="172">
        <v>0</v>
      </c>
      <c r="K95" s="172"/>
      <c r="L95" s="160"/>
      <c r="M95" s="209"/>
    </row>
    <row r="96" spans="1:12" ht="21" customHeight="1">
      <c r="A96" s="203" t="s">
        <v>134</v>
      </c>
      <c r="B96" s="150">
        <v>3299</v>
      </c>
      <c r="C96" s="151" t="s">
        <v>36</v>
      </c>
      <c r="D96" s="173">
        <v>24888.97</v>
      </c>
      <c r="E96" s="173">
        <v>14888.97</v>
      </c>
      <c r="F96" s="149"/>
      <c r="G96" s="149"/>
      <c r="H96" s="149"/>
      <c r="I96" s="173"/>
      <c r="J96" s="173">
        <v>10000</v>
      </c>
      <c r="K96" s="173"/>
      <c r="L96" s="149"/>
    </row>
    <row r="97" spans="1:13" ht="53.25" customHeight="1">
      <c r="A97" s="203"/>
      <c r="B97" s="242" t="s">
        <v>106</v>
      </c>
      <c r="C97" s="243"/>
      <c r="D97" s="181">
        <v>68961.84</v>
      </c>
      <c r="E97" s="181">
        <v>68961.84</v>
      </c>
      <c r="F97" s="169"/>
      <c r="G97" s="169"/>
      <c r="H97" s="169"/>
      <c r="I97" s="169"/>
      <c r="J97" s="169"/>
      <c r="K97" s="169"/>
      <c r="L97" s="169"/>
      <c r="M97" s="12"/>
    </row>
    <row r="98" spans="1:12" ht="12.75" customHeight="1">
      <c r="A98" s="203"/>
      <c r="B98" s="163">
        <v>3</v>
      </c>
      <c r="C98" s="164" t="s">
        <v>27</v>
      </c>
      <c r="D98" s="177">
        <v>6896.17</v>
      </c>
      <c r="E98" s="177">
        <v>6896.17</v>
      </c>
      <c r="F98" s="159"/>
      <c r="G98" s="159"/>
      <c r="H98" s="159"/>
      <c r="I98" s="159"/>
      <c r="J98" s="159"/>
      <c r="K98" s="159"/>
      <c r="L98" s="159"/>
    </row>
    <row r="99" spans="1:12" ht="12.75" customHeight="1">
      <c r="A99" s="203" t="s">
        <v>138</v>
      </c>
      <c r="B99" s="150">
        <v>3111</v>
      </c>
      <c r="C99" s="151" t="s">
        <v>44</v>
      </c>
      <c r="D99" s="173">
        <v>6000.07</v>
      </c>
      <c r="E99" s="173">
        <v>6000.07</v>
      </c>
      <c r="F99" s="149"/>
      <c r="G99" s="149"/>
      <c r="H99" s="149"/>
      <c r="I99" s="149"/>
      <c r="J99" s="149"/>
      <c r="K99" s="149"/>
      <c r="L99" s="149"/>
    </row>
    <row r="100" spans="1:12" ht="12.75" customHeight="1">
      <c r="A100" s="203" t="s">
        <v>139</v>
      </c>
      <c r="B100" s="150">
        <v>3132</v>
      </c>
      <c r="C100" s="151" t="s">
        <v>47</v>
      </c>
      <c r="D100" s="173">
        <v>536.92</v>
      </c>
      <c r="E100" s="173">
        <v>536.92</v>
      </c>
      <c r="F100" s="149"/>
      <c r="G100" s="149"/>
      <c r="H100" s="149"/>
      <c r="I100" s="149"/>
      <c r="J100" s="149"/>
      <c r="K100" s="149"/>
      <c r="L100" s="149"/>
    </row>
    <row r="101" spans="1:12" ht="12.75" customHeight="1">
      <c r="A101" s="203" t="s">
        <v>140</v>
      </c>
      <c r="B101" s="150">
        <v>3133</v>
      </c>
      <c r="C101" s="151" t="s">
        <v>48</v>
      </c>
      <c r="D101" s="173">
        <v>58.88</v>
      </c>
      <c r="E101" s="173">
        <v>58.88</v>
      </c>
      <c r="F101" s="149"/>
      <c r="G101" s="149"/>
      <c r="H101" s="149"/>
      <c r="I101" s="149"/>
      <c r="J101" s="149"/>
      <c r="K101" s="149"/>
      <c r="L101" s="149"/>
    </row>
    <row r="102" spans="1:13" ht="12.75" customHeight="1">
      <c r="A102" s="203" t="s">
        <v>141</v>
      </c>
      <c r="B102" s="150">
        <v>3211</v>
      </c>
      <c r="C102" s="151" t="s">
        <v>49</v>
      </c>
      <c r="D102" s="172"/>
      <c r="E102" s="172"/>
      <c r="F102" s="160"/>
      <c r="G102" s="160"/>
      <c r="H102" s="160"/>
      <c r="I102" s="160"/>
      <c r="J102" s="160"/>
      <c r="K102" s="160"/>
      <c r="L102" s="160"/>
      <c r="M102" s="209"/>
    </row>
    <row r="103" spans="1:13" ht="12.75" customHeight="1">
      <c r="A103" s="203" t="s">
        <v>142</v>
      </c>
      <c r="B103" s="150">
        <v>3212</v>
      </c>
      <c r="C103" s="151" t="s">
        <v>50</v>
      </c>
      <c r="D103" s="173">
        <v>300.3</v>
      </c>
      <c r="E103" s="173">
        <v>300.3</v>
      </c>
      <c r="F103" s="149"/>
      <c r="G103" s="149"/>
      <c r="H103" s="149"/>
      <c r="I103" s="149"/>
      <c r="J103" s="149"/>
      <c r="K103" s="149"/>
      <c r="L103" s="149"/>
      <c r="M103" s="209"/>
    </row>
    <row r="104" spans="1:12" ht="12.75" customHeight="1">
      <c r="A104" s="203"/>
      <c r="B104" s="150"/>
      <c r="C104" s="151"/>
      <c r="D104" s="173"/>
      <c r="E104" s="173"/>
      <c r="F104" s="149"/>
      <c r="G104" s="149"/>
      <c r="H104" s="149"/>
      <c r="I104" s="149"/>
      <c r="J104" s="149"/>
      <c r="K104" s="149"/>
      <c r="L104" s="149"/>
    </row>
    <row r="105" spans="1:13" ht="33" customHeight="1">
      <c r="A105" s="203"/>
      <c r="B105" s="242" t="s">
        <v>143</v>
      </c>
      <c r="C105" s="243"/>
      <c r="D105" s="181">
        <v>62065.67</v>
      </c>
      <c r="E105" s="181">
        <v>62065.67</v>
      </c>
      <c r="F105" s="169"/>
      <c r="G105" s="169"/>
      <c r="H105" s="169"/>
      <c r="I105" s="169"/>
      <c r="J105" s="169"/>
      <c r="K105" s="169"/>
      <c r="L105" s="181"/>
      <c r="M105" s="12"/>
    </row>
    <row r="106" spans="1:12" ht="12.75" customHeight="1">
      <c r="A106" s="203" t="s">
        <v>144</v>
      </c>
      <c r="B106" s="150">
        <v>3111</v>
      </c>
      <c r="C106" s="151" t="s">
        <v>44</v>
      </c>
      <c r="D106" s="173">
        <v>54000.61</v>
      </c>
      <c r="E106" s="173">
        <v>54000.61</v>
      </c>
      <c r="F106" s="149"/>
      <c r="G106" s="149"/>
      <c r="H106" s="149"/>
      <c r="I106" s="149"/>
      <c r="J106" s="149"/>
      <c r="K106" s="149"/>
      <c r="L106" s="173"/>
    </row>
    <row r="107" spans="1:12" ht="12.75" customHeight="1">
      <c r="A107" s="203" t="s">
        <v>145</v>
      </c>
      <c r="B107" s="150">
        <v>3132</v>
      </c>
      <c r="C107" s="151" t="s">
        <v>47</v>
      </c>
      <c r="D107" s="173">
        <v>4832.35</v>
      </c>
      <c r="E107" s="173">
        <v>4832.35</v>
      </c>
      <c r="F107" s="149"/>
      <c r="G107" s="149"/>
      <c r="H107" s="149"/>
      <c r="I107" s="149"/>
      <c r="J107" s="149"/>
      <c r="K107" s="149"/>
      <c r="L107" s="173"/>
    </row>
    <row r="108" spans="1:12" ht="12.75" customHeight="1">
      <c r="A108" s="203" t="s">
        <v>146</v>
      </c>
      <c r="B108" s="150">
        <v>3133</v>
      </c>
      <c r="C108" s="151" t="s">
        <v>48</v>
      </c>
      <c r="D108" s="173">
        <v>530.01</v>
      </c>
      <c r="E108" s="173">
        <v>530.01</v>
      </c>
      <c r="F108" s="149"/>
      <c r="G108" s="149"/>
      <c r="H108" s="149"/>
      <c r="I108" s="149"/>
      <c r="J108" s="149"/>
      <c r="K108" s="149"/>
      <c r="L108" s="173"/>
    </row>
    <row r="109" spans="1:13" ht="12.75" customHeight="1">
      <c r="A109" s="203" t="s">
        <v>147</v>
      </c>
      <c r="B109" s="150">
        <v>3211</v>
      </c>
      <c r="C109" s="151" t="s">
        <v>49</v>
      </c>
      <c r="D109" s="173">
        <v>423</v>
      </c>
      <c r="E109" s="173">
        <v>423</v>
      </c>
      <c r="F109" s="149"/>
      <c r="G109" s="149"/>
      <c r="H109" s="149"/>
      <c r="I109" s="149"/>
      <c r="J109" s="149"/>
      <c r="K109" s="149"/>
      <c r="L109" s="173"/>
      <c r="M109" s="209"/>
    </row>
    <row r="110" spans="1:13" ht="12.75" customHeight="1">
      <c r="A110" s="203" t="s">
        <v>148</v>
      </c>
      <c r="B110" s="150">
        <v>3212</v>
      </c>
      <c r="C110" s="151" t="s">
        <v>50</v>
      </c>
      <c r="D110" s="173">
        <v>2279.7</v>
      </c>
      <c r="E110" s="173">
        <v>2279.7</v>
      </c>
      <c r="F110" s="149"/>
      <c r="G110" s="149"/>
      <c r="H110" s="149"/>
      <c r="I110" s="149"/>
      <c r="J110" s="149"/>
      <c r="K110" s="149"/>
      <c r="L110" s="173"/>
      <c r="M110" s="209"/>
    </row>
    <row r="111" spans="1:12" ht="36.75" customHeight="1">
      <c r="A111" s="203"/>
      <c r="B111" s="150"/>
      <c r="C111" s="151"/>
      <c r="D111" s="173"/>
      <c r="E111" s="149"/>
      <c r="F111" s="149"/>
      <c r="G111" s="149"/>
      <c r="H111" s="149"/>
      <c r="I111" s="149"/>
      <c r="J111" s="149"/>
      <c r="K111" s="149"/>
      <c r="L111" s="173"/>
    </row>
    <row r="112" spans="1:13" ht="24.75" customHeight="1">
      <c r="A112" s="203" t="s">
        <v>164</v>
      </c>
      <c r="B112" s="242" t="s">
        <v>165</v>
      </c>
      <c r="C112" s="243"/>
      <c r="D112" s="181">
        <v>46243.99</v>
      </c>
      <c r="E112" s="181">
        <v>46243.99</v>
      </c>
      <c r="F112" s="169"/>
      <c r="G112" s="169"/>
      <c r="H112" s="169"/>
      <c r="I112" s="181"/>
      <c r="J112" s="181"/>
      <c r="K112" s="181"/>
      <c r="L112" s="169">
        <v>0</v>
      </c>
      <c r="M112" s="12"/>
    </row>
    <row r="113" spans="1:13" ht="12.75" customHeight="1">
      <c r="A113" s="203"/>
      <c r="B113" s="163">
        <v>3</v>
      </c>
      <c r="C113" s="164" t="s">
        <v>27</v>
      </c>
      <c r="D113" s="177">
        <v>18497.6</v>
      </c>
      <c r="E113" s="177">
        <v>18497.6</v>
      </c>
      <c r="F113" s="159"/>
      <c r="G113" s="159"/>
      <c r="H113" s="159"/>
      <c r="I113" s="159"/>
      <c r="J113" s="159"/>
      <c r="K113" s="159"/>
      <c r="L113" s="159"/>
      <c r="M113" s="209"/>
    </row>
    <row r="114" spans="1:12" ht="18" customHeight="1">
      <c r="A114" s="203" t="s">
        <v>166</v>
      </c>
      <c r="B114" s="150">
        <v>3111</v>
      </c>
      <c r="C114" s="151" t="s">
        <v>44</v>
      </c>
      <c r="D114" s="173">
        <v>14633.72</v>
      </c>
      <c r="E114" s="173">
        <v>14633.72</v>
      </c>
      <c r="F114" s="149"/>
      <c r="G114" s="149"/>
      <c r="H114" s="149"/>
      <c r="I114" s="149"/>
      <c r="J114" s="149"/>
      <c r="K114" s="149"/>
      <c r="L114" s="173"/>
    </row>
    <row r="115" spans="1:12" ht="20.25" customHeight="1">
      <c r="A115" s="203" t="s">
        <v>167</v>
      </c>
      <c r="B115" s="150">
        <v>3132</v>
      </c>
      <c r="C115" s="151" t="s">
        <v>47</v>
      </c>
      <c r="D115" s="173">
        <v>2268.23</v>
      </c>
      <c r="E115" s="173">
        <v>2268.23</v>
      </c>
      <c r="F115" s="149"/>
      <c r="G115" s="149"/>
      <c r="H115" s="149"/>
      <c r="I115" s="149"/>
      <c r="J115" s="149"/>
      <c r="K115" s="149"/>
      <c r="L115" s="173"/>
    </row>
    <row r="116" spans="1:12" ht="12.75" customHeight="1">
      <c r="A116" s="203" t="s">
        <v>168</v>
      </c>
      <c r="B116" s="150">
        <v>3133</v>
      </c>
      <c r="C116" s="151" t="s">
        <v>48</v>
      </c>
      <c r="D116" s="173">
        <v>248.77</v>
      </c>
      <c r="E116" s="173">
        <v>248.77</v>
      </c>
      <c r="F116" s="149"/>
      <c r="G116" s="149"/>
      <c r="H116" s="149"/>
      <c r="I116" s="149"/>
      <c r="J116" s="149"/>
      <c r="K116" s="149"/>
      <c r="L116" s="173"/>
    </row>
    <row r="117" spans="1:13" ht="12.75" customHeight="1">
      <c r="A117" s="203" t="s">
        <v>169</v>
      </c>
      <c r="B117" s="150">
        <v>3211</v>
      </c>
      <c r="C117" s="151" t="s">
        <v>49</v>
      </c>
      <c r="D117" s="173">
        <v>180</v>
      </c>
      <c r="E117" s="173">
        <v>180</v>
      </c>
      <c r="F117" s="149"/>
      <c r="G117" s="149"/>
      <c r="H117" s="149"/>
      <c r="I117" s="149"/>
      <c r="J117" s="149"/>
      <c r="K117" s="149"/>
      <c r="L117" s="173"/>
      <c r="M117" s="209"/>
    </row>
    <row r="118" spans="1:13" ht="12.75" customHeight="1">
      <c r="A118" s="203" t="s">
        <v>170</v>
      </c>
      <c r="B118" s="150">
        <v>3212</v>
      </c>
      <c r="C118" s="151" t="s">
        <v>50</v>
      </c>
      <c r="D118" s="173">
        <v>1166.88</v>
      </c>
      <c r="E118" s="173">
        <v>1166.88</v>
      </c>
      <c r="F118" s="149"/>
      <c r="G118" s="149"/>
      <c r="H118" s="149"/>
      <c r="I118" s="149"/>
      <c r="J118" s="149"/>
      <c r="K118" s="149"/>
      <c r="L118" s="173"/>
      <c r="M118" s="209"/>
    </row>
    <row r="119" spans="1:13" ht="12.75" customHeight="1">
      <c r="A119" s="203"/>
      <c r="B119" s="150"/>
      <c r="C119" s="151"/>
      <c r="D119" s="173"/>
      <c r="E119" s="173"/>
      <c r="F119" s="149"/>
      <c r="G119" s="149"/>
      <c r="H119" s="149"/>
      <c r="I119" s="149"/>
      <c r="J119" s="149"/>
      <c r="K119" s="149"/>
      <c r="L119" s="173"/>
      <c r="M119" s="209"/>
    </row>
    <row r="120" spans="1:13" ht="12.75" customHeight="1">
      <c r="A120" s="203"/>
      <c r="B120" s="150"/>
      <c r="C120" s="151"/>
      <c r="D120" s="173"/>
      <c r="E120" s="173"/>
      <c r="F120" s="149"/>
      <c r="G120" s="149"/>
      <c r="H120" s="149"/>
      <c r="I120" s="149"/>
      <c r="J120" s="149"/>
      <c r="K120" s="149"/>
      <c r="L120" s="173"/>
      <c r="M120" s="209"/>
    </row>
    <row r="121" spans="1:13" ht="34.5" customHeight="1">
      <c r="A121" s="203" t="s">
        <v>164</v>
      </c>
      <c r="B121" s="242" t="s">
        <v>171</v>
      </c>
      <c r="C121" s="243"/>
      <c r="D121" s="181">
        <v>27746.39</v>
      </c>
      <c r="E121" s="181">
        <v>27746.39</v>
      </c>
      <c r="F121" s="169"/>
      <c r="G121" s="169"/>
      <c r="H121" s="169"/>
      <c r="I121" s="169"/>
      <c r="J121" s="169"/>
      <c r="K121" s="169"/>
      <c r="L121" s="181"/>
      <c r="M121" s="209"/>
    </row>
    <row r="122" spans="1:12" ht="18" customHeight="1">
      <c r="A122" s="203" t="s">
        <v>172</v>
      </c>
      <c r="B122" s="150">
        <v>3111</v>
      </c>
      <c r="C122" s="151" t="s">
        <v>44</v>
      </c>
      <c r="D122" s="173">
        <v>21950.56</v>
      </c>
      <c r="E122" s="173">
        <v>21950.56</v>
      </c>
      <c r="F122" s="149"/>
      <c r="G122" s="149"/>
      <c r="H122" s="149"/>
      <c r="I122" s="149"/>
      <c r="J122" s="149"/>
      <c r="K122" s="149"/>
      <c r="L122" s="173"/>
    </row>
    <row r="123" spans="1:12" ht="27.75" customHeight="1">
      <c r="A123" s="203" t="s">
        <v>173</v>
      </c>
      <c r="B123" s="150">
        <v>3132</v>
      </c>
      <c r="C123" s="151" t="s">
        <v>47</v>
      </c>
      <c r="D123" s="173">
        <v>3402.34</v>
      </c>
      <c r="E123" s="173">
        <v>3402.34</v>
      </c>
      <c r="F123" s="149"/>
      <c r="G123" s="149"/>
      <c r="H123" s="149"/>
      <c r="I123" s="149"/>
      <c r="J123" s="149"/>
      <c r="K123" s="149"/>
      <c r="L123" s="173"/>
    </row>
    <row r="124" spans="1:12" ht="12.75" customHeight="1">
      <c r="A124" s="203" t="s">
        <v>174</v>
      </c>
      <c r="B124" s="150">
        <v>3133</v>
      </c>
      <c r="C124" s="151" t="s">
        <v>48</v>
      </c>
      <c r="D124" s="173">
        <v>373.17</v>
      </c>
      <c r="E124" s="173">
        <v>373.17</v>
      </c>
      <c r="F124" s="149"/>
      <c r="G124" s="149"/>
      <c r="H124" s="149"/>
      <c r="I124" s="149"/>
      <c r="J124" s="149"/>
      <c r="K124" s="149"/>
      <c r="L124" s="173"/>
    </row>
    <row r="125" spans="1:13" ht="12.75" customHeight="1">
      <c r="A125" s="203" t="s">
        <v>175</v>
      </c>
      <c r="B125" s="150">
        <v>3211</v>
      </c>
      <c r="C125" s="151" t="s">
        <v>49</v>
      </c>
      <c r="D125" s="173">
        <v>270</v>
      </c>
      <c r="E125" s="173">
        <v>270</v>
      </c>
      <c r="F125" s="149"/>
      <c r="G125" s="149"/>
      <c r="H125" s="149"/>
      <c r="I125" s="149"/>
      <c r="J125" s="149"/>
      <c r="K125" s="149"/>
      <c r="L125" s="173"/>
      <c r="M125" s="209"/>
    </row>
    <row r="126" spans="1:13" ht="12.75" customHeight="1">
      <c r="A126" s="203" t="s">
        <v>176</v>
      </c>
      <c r="B126" s="150">
        <v>3212</v>
      </c>
      <c r="C126" s="151" t="s">
        <v>50</v>
      </c>
      <c r="D126" s="173">
        <v>1750.32</v>
      </c>
      <c r="E126" s="173">
        <v>1750.32</v>
      </c>
      <c r="F126" s="149"/>
      <c r="G126" s="149"/>
      <c r="H126" s="149"/>
      <c r="I126" s="149"/>
      <c r="J126" s="149"/>
      <c r="K126" s="149"/>
      <c r="L126" s="173"/>
      <c r="M126" s="209"/>
    </row>
    <row r="127" spans="1:13" ht="12.75" customHeight="1">
      <c r="A127" s="203"/>
      <c r="B127" s="150"/>
      <c r="C127" s="151"/>
      <c r="D127" s="173"/>
      <c r="E127" s="173"/>
      <c r="F127" s="149"/>
      <c r="G127" s="149"/>
      <c r="H127" s="149"/>
      <c r="I127" s="149"/>
      <c r="J127" s="149"/>
      <c r="K127" s="149"/>
      <c r="L127" s="173"/>
      <c r="M127" s="209"/>
    </row>
    <row r="128" spans="1:13" ht="12.75" customHeight="1">
      <c r="A128" s="203"/>
      <c r="B128" s="150"/>
      <c r="C128" s="151"/>
      <c r="D128" s="173"/>
      <c r="E128" s="173"/>
      <c r="F128" s="149"/>
      <c r="G128" s="149"/>
      <c r="H128" s="149"/>
      <c r="I128" s="149"/>
      <c r="J128" s="149"/>
      <c r="K128" s="149"/>
      <c r="L128" s="173"/>
      <c r="M128" s="209"/>
    </row>
    <row r="129" spans="1:13" ht="64.5" customHeight="1">
      <c r="A129" s="203"/>
      <c r="B129" s="247" t="s">
        <v>177</v>
      </c>
      <c r="C129" s="247"/>
      <c r="D129" s="175">
        <f>SUM(E129:L129)</f>
        <v>5460</v>
      </c>
      <c r="E129" s="175">
        <f aca="true" t="shared" si="31" ref="E129:J129">E130</f>
        <v>5460</v>
      </c>
      <c r="F129" s="155">
        <f t="shared" si="31"/>
        <v>0</v>
      </c>
      <c r="G129" s="155">
        <f t="shared" si="31"/>
        <v>0</v>
      </c>
      <c r="H129" s="155">
        <f t="shared" si="31"/>
        <v>0</v>
      </c>
      <c r="I129" s="155">
        <f t="shared" si="31"/>
        <v>0</v>
      </c>
      <c r="J129" s="155">
        <f t="shared" si="31"/>
        <v>0</v>
      </c>
      <c r="K129" s="155"/>
      <c r="L129" s="155"/>
      <c r="M129" s="209"/>
    </row>
    <row r="130" spans="1:13" ht="24" customHeight="1">
      <c r="A130" s="203"/>
      <c r="B130" s="163">
        <v>3</v>
      </c>
      <c r="C130" s="164" t="s">
        <v>27</v>
      </c>
      <c r="D130" s="177">
        <v>5460</v>
      </c>
      <c r="E130" s="177">
        <v>5460</v>
      </c>
      <c r="F130" s="159"/>
      <c r="G130" s="159"/>
      <c r="H130" s="159"/>
      <c r="I130" s="159"/>
      <c r="J130" s="159"/>
      <c r="K130" s="159"/>
      <c r="L130" s="159"/>
      <c r="M130" s="209"/>
    </row>
    <row r="131" spans="1:13" ht="26.25" customHeight="1">
      <c r="A131" s="203" t="s">
        <v>180</v>
      </c>
      <c r="B131" s="150">
        <v>37219</v>
      </c>
      <c r="C131" s="151" t="s">
        <v>181</v>
      </c>
      <c r="D131" s="173">
        <v>5460</v>
      </c>
      <c r="E131" s="173">
        <v>5460</v>
      </c>
      <c r="F131" s="149"/>
      <c r="G131" s="149"/>
      <c r="H131" s="149"/>
      <c r="I131" s="149"/>
      <c r="J131" s="149"/>
      <c r="K131" s="149"/>
      <c r="L131" s="173"/>
      <c r="M131" s="209"/>
    </row>
    <row r="132" spans="1:12" ht="12.75" customHeight="1">
      <c r="A132" s="203"/>
      <c r="B132" s="150"/>
      <c r="C132" s="151"/>
      <c r="D132" s="173"/>
      <c r="E132" s="149"/>
      <c r="F132" s="149"/>
      <c r="G132" s="149"/>
      <c r="H132" s="149"/>
      <c r="I132" s="149"/>
      <c r="J132" s="149"/>
      <c r="K132" s="149"/>
      <c r="L132" s="173"/>
    </row>
    <row r="133" spans="1:12" s="12" customFormat="1" ht="12.75" customHeight="1">
      <c r="A133" s="202"/>
      <c r="B133" s="246" t="s">
        <v>99</v>
      </c>
      <c r="C133" s="246"/>
      <c r="D133" s="175">
        <v>182822.05</v>
      </c>
      <c r="E133" s="175">
        <v>173047.8</v>
      </c>
      <c r="F133" s="175"/>
      <c r="G133" s="175"/>
      <c r="H133" s="155"/>
      <c r="I133" s="155"/>
      <c r="J133" s="155"/>
      <c r="K133" s="175">
        <v>9774.25</v>
      </c>
      <c r="L133" s="155"/>
    </row>
    <row r="134" spans="1:12" s="12" customFormat="1" ht="12.75" customHeight="1">
      <c r="A134" s="202"/>
      <c r="B134" s="170" t="s">
        <v>100</v>
      </c>
      <c r="C134" s="171"/>
      <c r="D134" s="181"/>
      <c r="E134" s="181"/>
      <c r="F134" s="181"/>
      <c r="G134" s="181"/>
      <c r="H134" s="169"/>
      <c r="I134" s="169"/>
      <c r="J134" s="169"/>
      <c r="K134" s="181"/>
      <c r="L134" s="169">
        <v>0</v>
      </c>
    </row>
    <row r="135" spans="1:13" ht="12.75" customHeight="1">
      <c r="A135" s="203" t="s">
        <v>132</v>
      </c>
      <c r="B135" s="150">
        <v>4221</v>
      </c>
      <c r="C135" s="151" t="s">
        <v>72</v>
      </c>
      <c r="D135" s="173">
        <v>178308.3</v>
      </c>
      <c r="E135" s="173">
        <v>173047.8</v>
      </c>
      <c r="F135" s="149"/>
      <c r="G135" s="173"/>
      <c r="H135" s="149"/>
      <c r="I135" s="149"/>
      <c r="J135" s="149"/>
      <c r="K135" s="173">
        <v>5260.5</v>
      </c>
      <c r="L135" s="149"/>
      <c r="M135" s="210"/>
    </row>
    <row r="136" spans="1:12" ht="12.75" customHeight="1">
      <c r="A136" s="203"/>
      <c r="B136" s="150">
        <v>4222</v>
      </c>
      <c r="C136" s="151" t="s">
        <v>73</v>
      </c>
      <c r="D136" s="173">
        <f>SUM(E136:L136)</f>
        <v>0</v>
      </c>
      <c r="E136" s="173"/>
      <c r="F136" s="149"/>
      <c r="G136" s="173"/>
      <c r="H136" s="149"/>
      <c r="I136" s="149"/>
      <c r="J136" s="149"/>
      <c r="K136" s="173"/>
      <c r="L136" s="149"/>
    </row>
    <row r="137" spans="1:12" s="12" customFormat="1" ht="12.75" customHeight="1">
      <c r="A137" s="202"/>
      <c r="B137" s="150">
        <v>4227</v>
      </c>
      <c r="C137" s="151" t="s">
        <v>74</v>
      </c>
      <c r="D137" s="173">
        <v>3498.75</v>
      </c>
      <c r="E137" s="149"/>
      <c r="F137" s="149"/>
      <c r="G137" s="173"/>
      <c r="H137" s="149"/>
      <c r="I137" s="149"/>
      <c r="J137" s="149"/>
      <c r="K137" s="173">
        <v>3498.75</v>
      </c>
      <c r="L137" s="149"/>
    </row>
    <row r="138" spans="1:12" ht="25.5">
      <c r="A138" s="203"/>
      <c r="B138" s="147">
        <v>424</v>
      </c>
      <c r="C138" s="148" t="s">
        <v>40</v>
      </c>
      <c r="D138" s="172">
        <v>1015</v>
      </c>
      <c r="E138" s="160">
        <f aca="true" t="shared" si="32" ref="E138:J138">E139</f>
        <v>0</v>
      </c>
      <c r="F138" s="160">
        <f t="shared" si="32"/>
        <v>0</v>
      </c>
      <c r="G138" s="172"/>
      <c r="H138" s="160">
        <f t="shared" si="32"/>
        <v>0</v>
      </c>
      <c r="I138" s="160">
        <f t="shared" si="32"/>
        <v>0</v>
      </c>
      <c r="J138" s="160">
        <f t="shared" si="32"/>
        <v>0</v>
      </c>
      <c r="K138" s="172">
        <v>1015</v>
      </c>
      <c r="L138" s="160">
        <v>0</v>
      </c>
    </row>
    <row r="139" spans="1:12" ht="12.75" customHeight="1">
      <c r="A139" s="203"/>
      <c r="B139" s="150">
        <v>4241</v>
      </c>
      <c r="C139" s="151" t="s">
        <v>75</v>
      </c>
      <c r="D139" s="173">
        <v>1015</v>
      </c>
      <c r="E139" s="149"/>
      <c r="F139" s="149"/>
      <c r="G139" s="173"/>
      <c r="H139" s="149"/>
      <c r="I139" s="149"/>
      <c r="J139" s="149"/>
      <c r="K139" s="173">
        <v>1015</v>
      </c>
      <c r="L139" s="149"/>
    </row>
    <row r="140" spans="1:12" ht="12.75">
      <c r="A140" s="203"/>
      <c r="B140" s="150"/>
      <c r="C140" s="151"/>
      <c r="D140" s="173">
        <f>SUM(E140:L140)</f>
        <v>0</v>
      </c>
      <c r="E140" s="149"/>
      <c r="F140" s="149"/>
      <c r="G140" s="173"/>
      <c r="H140" s="149"/>
      <c r="I140" s="149"/>
      <c r="J140" s="149"/>
      <c r="K140" s="149"/>
      <c r="L140" s="149"/>
    </row>
    <row r="141" spans="1:13" ht="27" customHeight="1">
      <c r="A141" s="202" t="s">
        <v>164</v>
      </c>
      <c r="B141" s="247" t="s">
        <v>90</v>
      </c>
      <c r="C141" s="247"/>
      <c r="D141" s="175">
        <v>24956.88</v>
      </c>
      <c r="E141" s="175">
        <v>24956.88</v>
      </c>
      <c r="F141" s="155"/>
      <c r="G141" s="155"/>
      <c r="H141" s="155"/>
      <c r="I141" s="155"/>
      <c r="J141" s="155"/>
      <c r="K141" s="155"/>
      <c r="L141" s="155"/>
      <c r="M141" s="12"/>
    </row>
    <row r="142" spans="1:12" ht="26.25" customHeight="1">
      <c r="A142" s="203"/>
      <c r="B142" s="241" t="s">
        <v>91</v>
      </c>
      <c r="C142" s="241"/>
      <c r="D142" s="157"/>
      <c r="E142" s="157"/>
      <c r="F142" s="157"/>
      <c r="G142" s="157"/>
      <c r="H142" s="157"/>
      <c r="I142" s="157"/>
      <c r="J142" s="157"/>
      <c r="K142" s="157"/>
      <c r="L142" s="157">
        <v>0</v>
      </c>
    </row>
    <row r="143" spans="1:12" ht="12.75" customHeight="1">
      <c r="A143" s="203" t="s">
        <v>162</v>
      </c>
      <c r="B143" s="150">
        <v>3232</v>
      </c>
      <c r="C143" s="151" t="s">
        <v>60</v>
      </c>
      <c r="D143" s="173">
        <v>24956.88</v>
      </c>
      <c r="E143" s="173">
        <v>24956.88</v>
      </c>
      <c r="F143" s="149"/>
      <c r="G143" s="149"/>
      <c r="H143" s="149"/>
      <c r="I143" s="149"/>
      <c r="J143" s="149"/>
      <c r="K143" s="149"/>
      <c r="L143" s="149">
        <v>0</v>
      </c>
    </row>
    <row r="144" spans="1:12" ht="12.75">
      <c r="A144" s="203"/>
      <c r="B144" s="150"/>
      <c r="C144" s="151"/>
      <c r="D144" s="149">
        <f>SUM(E144:L144)</f>
        <v>0</v>
      </c>
      <c r="E144" s="149"/>
      <c r="F144" s="149"/>
      <c r="G144" s="149"/>
      <c r="H144" s="149"/>
      <c r="I144" s="149"/>
      <c r="J144" s="149"/>
      <c r="K144" s="149"/>
      <c r="L144" s="149"/>
    </row>
    <row r="145" spans="1:12" s="12" customFormat="1" ht="12.75">
      <c r="A145" s="202"/>
      <c r="B145" s="245" t="s">
        <v>78</v>
      </c>
      <c r="C145" s="245"/>
      <c r="D145" s="182">
        <v>9536176.36</v>
      </c>
      <c r="E145" s="182">
        <v>988833.56</v>
      </c>
      <c r="F145" s="182">
        <f>F6+F25+F60+F67+F86+F133+F141</f>
        <v>8204000</v>
      </c>
      <c r="G145" s="182">
        <v>11113.91</v>
      </c>
      <c r="H145" s="182">
        <f>H6+H25+H60+H67+H86+H133+H141</f>
        <v>257957.7</v>
      </c>
      <c r="I145" s="182">
        <v>31000</v>
      </c>
      <c r="J145" s="182">
        <v>10000</v>
      </c>
      <c r="K145" s="182">
        <v>25271.19</v>
      </c>
      <c r="L145" s="182">
        <v>8000</v>
      </c>
    </row>
    <row r="146" spans="1:12" ht="12.75">
      <c r="A146" s="204"/>
      <c r="B146" s="205"/>
      <c r="C146" s="206"/>
      <c r="D146" s="207"/>
      <c r="E146" s="207"/>
      <c r="F146" s="207"/>
      <c r="G146" s="207"/>
      <c r="H146" s="207"/>
      <c r="I146" s="207"/>
      <c r="J146" s="207"/>
      <c r="K146" s="207"/>
      <c r="L146" s="208"/>
    </row>
    <row r="147" spans="2:12" ht="12.75">
      <c r="B147" s="87"/>
      <c r="C147" s="15"/>
      <c r="D147" s="183"/>
      <c r="E147" s="183"/>
      <c r="F147" s="183"/>
      <c r="G147" s="183"/>
      <c r="H147" s="183"/>
      <c r="I147" s="183"/>
      <c r="J147" s="183"/>
      <c r="K147" s="183"/>
      <c r="L147" s="183"/>
    </row>
    <row r="148" spans="2:12" ht="12.75">
      <c r="B148" s="87"/>
      <c r="C148" s="15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2:12" ht="12.75">
      <c r="B149" s="86" t="s">
        <v>182</v>
      </c>
      <c r="C149" s="15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2:12" ht="12.75">
      <c r="B150" s="86"/>
      <c r="C150" s="15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2:12" ht="12.75">
      <c r="B151" s="86"/>
      <c r="C151" s="15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2:12" ht="12.75">
      <c r="B152" s="86"/>
      <c r="C152" s="15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2:12" ht="12.75">
      <c r="B153" s="86"/>
      <c r="C153" s="15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2:12" ht="12.75">
      <c r="B154" s="86"/>
      <c r="C154" s="15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ht="12.75">
      <c r="B155" s="86" t="s">
        <v>156</v>
      </c>
      <c r="C155" s="15"/>
      <c r="D155" s="10"/>
      <c r="E155" s="10" t="s">
        <v>157</v>
      </c>
      <c r="F155" s="10"/>
      <c r="G155" s="10"/>
      <c r="H155" s="10"/>
      <c r="I155" s="10"/>
      <c r="J155" s="10" t="s">
        <v>158</v>
      </c>
      <c r="K155" s="10"/>
      <c r="L155" s="10"/>
    </row>
    <row r="156" spans="2:12" ht="12.75">
      <c r="B156" s="87"/>
      <c r="C156" s="15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 t="s">
        <v>161</v>
      </c>
      <c r="B157" s="87"/>
      <c r="C157" s="15"/>
      <c r="D157" s="10"/>
      <c r="E157" s="10" t="s">
        <v>159</v>
      </c>
      <c r="F157" s="10"/>
      <c r="G157" s="10"/>
      <c r="H157" s="10"/>
      <c r="I157" s="10" t="s">
        <v>160</v>
      </c>
      <c r="J157" s="10"/>
      <c r="K157" s="10"/>
      <c r="L157" s="10"/>
    </row>
    <row r="158" spans="2:12" ht="12.75">
      <c r="B158" s="87"/>
      <c r="C158" s="15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2:12" ht="12.75">
      <c r="B159" s="87"/>
      <c r="C159" s="15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2:12" ht="12.75">
      <c r="B160" s="87"/>
      <c r="C160" s="15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2:12" ht="12.75">
      <c r="B161" s="87"/>
      <c r="C161" s="15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2:12" ht="12.75">
      <c r="B162" s="87"/>
      <c r="C162" s="15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2:12" ht="12.75">
      <c r="B163" s="87"/>
      <c r="C163" s="15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2:12" ht="12.75">
      <c r="B164" s="87"/>
      <c r="C164" s="15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2:12" ht="12.75">
      <c r="B165" s="87"/>
      <c r="C165" s="15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2:12" ht="12.75">
      <c r="B166" s="87"/>
      <c r="C166" s="15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2:12" ht="12.75">
      <c r="B167" s="87"/>
      <c r="C167" s="15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2:12" ht="12.75">
      <c r="B168" s="87"/>
      <c r="C168" s="15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2:12" ht="12.75">
      <c r="B169" s="87"/>
      <c r="C169" s="15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2:12" ht="12.75">
      <c r="B170" s="87"/>
      <c r="C170" s="15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2:12" ht="12.75">
      <c r="B171" s="87"/>
      <c r="C171" s="15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2:12" ht="12.75">
      <c r="B172" s="87"/>
      <c r="C172" s="15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2:12" ht="12.75">
      <c r="B173" s="87"/>
      <c r="C173" s="15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2:12" ht="12.75">
      <c r="B174" s="87"/>
      <c r="C174" s="15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2:12" ht="12.75">
      <c r="B175" s="87"/>
      <c r="C175" s="15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2:12" ht="12.75">
      <c r="B176" s="87"/>
      <c r="C176" s="15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2:12" ht="12.75">
      <c r="B177" s="87"/>
      <c r="C177" s="15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2:12" ht="12.75">
      <c r="B178" s="87"/>
      <c r="C178" s="15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2:12" ht="12.75">
      <c r="B179" s="87"/>
      <c r="C179" s="15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2:12" ht="12.75">
      <c r="B180" s="87"/>
      <c r="C180" s="15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2:12" ht="12.75">
      <c r="B181" s="87"/>
      <c r="C181" s="15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2:12" ht="12.75">
      <c r="B182" s="87"/>
      <c r="C182" s="15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2:12" ht="12.75">
      <c r="B183" s="87"/>
      <c r="C183" s="15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2:12" ht="12.75">
      <c r="B184" s="87"/>
      <c r="C184" s="15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2:12" ht="12.75">
      <c r="B185" s="87"/>
      <c r="C185" s="15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2:12" ht="12.75">
      <c r="B186" s="87"/>
      <c r="C186" s="15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2:12" ht="12.75">
      <c r="B187" s="87"/>
      <c r="C187" s="15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2:12" ht="12.75">
      <c r="B188" s="87"/>
      <c r="C188" s="15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2:12" ht="12.75">
      <c r="B189" s="87"/>
      <c r="C189" s="15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2:12" ht="12.75">
      <c r="B190" s="87"/>
      <c r="C190" s="15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2:12" ht="12.75">
      <c r="B191" s="87"/>
      <c r="C191" s="15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2:12" ht="12.75">
      <c r="B192" s="87"/>
      <c r="C192" s="15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2:12" ht="12.75">
      <c r="B193" s="87"/>
      <c r="C193" s="15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2:12" ht="12.75">
      <c r="B194" s="87"/>
      <c r="C194" s="15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2:12" ht="12.75">
      <c r="B195" s="87"/>
      <c r="C195" s="15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2:12" ht="12.75">
      <c r="B196" s="87"/>
      <c r="C196" s="15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2:12" ht="12.75">
      <c r="B197" s="87"/>
      <c r="C197" s="15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2:12" ht="12.75">
      <c r="B198" s="87"/>
      <c r="C198" s="15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2:12" ht="12.75">
      <c r="B199" s="87"/>
      <c r="C199" s="15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2:12" ht="12.75">
      <c r="B200" s="87"/>
      <c r="C200" s="15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2:12" ht="12.75">
      <c r="B201" s="87"/>
      <c r="C201" s="15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2:12" ht="12.75">
      <c r="B202" s="87"/>
      <c r="C202" s="15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2:12" ht="12.75">
      <c r="B203" s="87"/>
      <c r="C203" s="15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2:12" ht="12.75">
      <c r="B204" s="87"/>
      <c r="C204" s="15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2:12" ht="12.75">
      <c r="B205" s="87"/>
      <c r="C205" s="15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2:12" ht="12.75">
      <c r="B206" s="87"/>
      <c r="C206" s="15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2:12" ht="12.75">
      <c r="B207" s="87"/>
      <c r="C207" s="15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2:12" ht="12.75">
      <c r="B208" s="87"/>
      <c r="C208" s="15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2:12" ht="12.75">
      <c r="B209" s="87"/>
      <c r="C209" s="15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2:12" ht="12.75">
      <c r="B210" s="87"/>
      <c r="C210" s="15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2:12" ht="12.75">
      <c r="B211" s="87"/>
      <c r="C211" s="15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2:12" ht="12.75">
      <c r="B212" s="87"/>
      <c r="C212" s="15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2:12" ht="12.75">
      <c r="B213" s="87"/>
      <c r="C213" s="15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2:12" ht="12.75">
      <c r="B214" s="87"/>
      <c r="C214" s="15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2:12" ht="12.75">
      <c r="B215" s="87"/>
      <c r="C215" s="15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2:12" ht="12.75">
      <c r="B216" s="87"/>
      <c r="C216" s="15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2:12" ht="12.75">
      <c r="B217" s="87"/>
      <c r="C217" s="15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2:12" ht="12.75">
      <c r="B218" s="87"/>
      <c r="C218" s="15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2:12" ht="12.75">
      <c r="B219" s="87"/>
      <c r="C219" s="15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2:12" ht="12.75">
      <c r="B220" s="87"/>
      <c r="C220" s="15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2:12" ht="12.75">
      <c r="B221" s="87"/>
      <c r="C221" s="15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2:12" ht="12.75">
      <c r="B222" s="87"/>
      <c r="C222" s="15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2:12" ht="12.75">
      <c r="B223" s="87"/>
      <c r="C223" s="15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2:12" ht="12.75">
      <c r="B224" s="87"/>
      <c r="C224" s="15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2:12" ht="12.75">
      <c r="B225" s="87"/>
      <c r="C225" s="15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2:12" ht="12.75">
      <c r="B226" s="87"/>
      <c r="C226" s="15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2:12" ht="12.75">
      <c r="B227" s="87"/>
      <c r="C227" s="15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2:12" ht="12.75">
      <c r="B228" s="87"/>
      <c r="C228" s="15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2:12" ht="12.75">
      <c r="B229" s="87"/>
      <c r="C229" s="15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2:12" ht="12.75">
      <c r="B230" s="87"/>
      <c r="C230" s="15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2:12" ht="12.75">
      <c r="B231" s="87"/>
      <c r="C231" s="15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2:12" ht="12.75">
      <c r="B232" s="87"/>
      <c r="C232" s="15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2:12" ht="12.75">
      <c r="B233" s="87"/>
      <c r="C233" s="15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2:12" ht="12.75">
      <c r="B234" s="87"/>
      <c r="C234" s="15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2:12" ht="12.75">
      <c r="B235" s="87"/>
      <c r="C235" s="15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2:12" ht="12.75">
      <c r="B236" s="87"/>
      <c r="C236" s="15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2:12" ht="12.75">
      <c r="B237" s="87"/>
      <c r="C237" s="15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2:12" ht="12.75">
      <c r="B238" s="87"/>
      <c r="C238" s="15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2:12" ht="12.75">
      <c r="B239" s="87"/>
      <c r="C239" s="15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2:12" ht="12.75">
      <c r="B240" s="87"/>
      <c r="C240" s="15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2:12" ht="12.75">
      <c r="B241" s="87"/>
      <c r="C241" s="15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2:12" ht="12.75">
      <c r="B242" s="87"/>
      <c r="C242" s="15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2:12" ht="12.75">
      <c r="B243" s="87"/>
      <c r="C243" s="15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2:12" ht="12.75">
      <c r="B244" s="87"/>
      <c r="C244" s="15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2:12" ht="12.75">
      <c r="B245" s="87"/>
      <c r="C245" s="15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2:12" ht="12.75">
      <c r="B246" s="87"/>
      <c r="C246" s="15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2:12" ht="12.75">
      <c r="B247" s="87"/>
      <c r="C247" s="15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2:12" ht="12.75">
      <c r="B248" s="87"/>
      <c r="C248" s="15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2:12" ht="12.75">
      <c r="B249" s="87"/>
      <c r="C249" s="15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2:12" ht="12.75">
      <c r="B250" s="87"/>
      <c r="C250" s="15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2:12" ht="12.75">
      <c r="B251" s="87"/>
      <c r="C251" s="15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2:12" ht="12.75">
      <c r="B252" s="87"/>
      <c r="C252" s="15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2:12" ht="12.75">
      <c r="B253" s="87"/>
      <c r="C253" s="15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2:12" ht="12.75">
      <c r="B254" s="87"/>
      <c r="C254" s="15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2:12" ht="12.75">
      <c r="B255" s="87"/>
      <c r="C255" s="15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2:12" ht="12.75">
      <c r="B256" s="87"/>
      <c r="C256" s="15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2:12" ht="12.75">
      <c r="B257" s="87"/>
      <c r="C257" s="15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2:12" ht="12.75">
      <c r="B258" s="87"/>
      <c r="C258" s="15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2:12" ht="12.75">
      <c r="B259" s="87"/>
      <c r="C259" s="15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2:12" ht="12.75">
      <c r="B260" s="87"/>
      <c r="C260" s="15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2:12" ht="12.75">
      <c r="B261" s="87"/>
      <c r="C261" s="15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2:12" ht="12.75">
      <c r="B262" s="87"/>
      <c r="C262" s="15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2:12" ht="12.75">
      <c r="B263" s="87"/>
      <c r="C263" s="15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2:12" ht="12.75">
      <c r="B264" s="87"/>
      <c r="C264" s="15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2:12" ht="12.75">
      <c r="B265" s="87"/>
      <c r="C265" s="15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2:12" ht="12.75">
      <c r="B266" s="87"/>
      <c r="C266" s="15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2:12" ht="12.75">
      <c r="B267" s="87"/>
      <c r="C267" s="15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2:12" ht="12.75">
      <c r="B268" s="87"/>
      <c r="C268" s="15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2:12" ht="12.75">
      <c r="B269" s="87"/>
      <c r="C269" s="15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2:12" ht="12.75">
      <c r="B270" s="87"/>
      <c r="C270" s="15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2:12" ht="12.75">
      <c r="B271" s="87"/>
      <c r="C271" s="15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2:12" ht="12.75">
      <c r="B272" s="87"/>
      <c r="C272" s="15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2:12" ht="12.75">
      <c r="B273" s="87"/>
      <c r="C273" s="15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2:12" ht="12.75">
      <c r="B274" s="87"/>
      <c r="C274" s="15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2:12" ht="12.75">
      <c r="B275" s="87"/>
      <c r="C275" s="15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2:12" ht="12.75">
      <c r="B276" s="87"/>
      <c r="C276" s="15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2:12" ht="12.75">
      <c r="B277" s="87"/>
      <c r="C277" s="15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2:12" ht="12.75">
      <c r="B278" s="87"/>
      <c r="C278" s="15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2:12" ht="12.75">
      <c r="B279" s="87"/>
      <c r="C279" s="15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2:12" ht="12.75">
      <c r="B280" s="87"/>
      <c r="C280" s="15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2:12" ht="12.75">
      <c r="B281" s="87"/>
      <c r="C281" s="15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2:12" ht="12.75">
      <c r="B282" s="87"/>
      <c r="C282" s="15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2:12" ht="12.75">
      <c r="B283" s="87"/>
      <c r="C283" s="15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2:12" ht="12.75">
      <c r="B284" s="87"/>
      <c r="C284" s="15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2:12" ht="12.75">
      <c r="B285" s="87"/>
      <c r="C285" s="15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2:12" ht="12.75">
      <c r="B286" s="87"/>
      <c r="C286" s="15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2:12" ht="12.75">
      <c r="B287" s="87"/>
      <c r="C287" s="15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2:12" ht="12.75">
      <c r="B288" s="87"/>
      <c r="C288" s="15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2:12" ht="12.75">
      <c r="B289" s="87"/>
      <c r="C289" s="15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2:12" ht="12.75">
      <c r="B290" s="87"/>
      <c r="C290" s="15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2:12" ht="12.75">
      <c r="B291" s="87"/>
      <c r="C291" s="15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2:12" ht="12.75">
      <c r="B292" s="87"/>
      <c r="C292" s="15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2:12" ht="12.75">
      <c r="B293" s="87"/>
      <c r="C293" s="15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2:12" ht="12.75">
      <c r="B294" s="87"/>
      <c r="C294" s="15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2:12" ht="12.75">
      <c r="B295" s="87"/>
      <c r="C295" s="15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2:12" ht="12.75">
      <c r="B296" s="87"/>
      <c r="C296" s="15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2:12" ht="12.75">
      <c r="B297" s="87"/>
      <c r="C297" s="15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2:12" ht="12.75">
      <c r="B298" s="87"/>
      <c r="C298" s="15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2:12" ht="12.75">
      <c r="B299" s="87"/>
      <c r="C299" s="15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2:12" ht="12.75">
      <c r="B300" s="87"/>
      <c r="C300" s="15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2:12" ht="12.75">
      <c r="B301" s="87"/>
      <c r="C301" s="15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2:12" ht="12.75">
      <c r="B302" s="87"/>
      <c r="C302" s="15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2:12" ht="12.75">
      <c r="B303" s="87"/>
      <c r="C303" s="15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2:12" ht="12.75">
      <c r="B304" s="87"/>
      <c r="C304" s="15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2:12" ht="12.75">
      <c r="B305" s="87"/>
      <c r="C305" s="15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2:12" ht="12.75">
      <c r="B306" s="87"/>
      <c r="C306" s="15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2:12" ht="12.75">
      <c r="B307" s="87"/>
      <c r="C307" s="15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2:12" ht="12.75">
      <c r="B308" s="87"/>
      <c r="C308" s="15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2:12" ht="12.75">
      <c r="B309" s="87"/>
      <c r="C309" s="15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2:12" ht="12.75">
      <c r="B310" s="87"/>
      <c r="C310" s="15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2:12" ht="12.75">
      <c r="B311" s="87"/>
      <c r="C311" s="15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2:12" ht="12.75">
      <c r="B312" s="87"/>
      <c r="C312" s="15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2:12" ht="12.75">
      <c r="B313" s="87"/>
      <c r="C313" s="15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2:12" ht="12.75">
      <c r="B314" s="87"/>
      <c r="C314" s="15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2:12" ht="12.75">
      <c r="B315" s="87"/>
      <c r="C315" s="15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2:12" ht="12.75">
      <c r="B316" s="87"/>
      <c r="C316" s="15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2:12" ht="12.75">
      <c r="B317" s="87"/>
      <c r="C317" s="15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2:12" ht="12.75">
      <c r="B318" s="87"/>
      <c r="C318" s="15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2:12" ht="12.75">
      <c r="B319" s="87"/>
      <c r="C319" s="15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2:12" ht="12.75">
      <c r="B320" s="87"/>
      <c r="C320" s="15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2:12" ht="12.75">
      <c r="B321" s="87"/>
      <c r="C321" s="15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2:12" ht="12.75">
      <c r="B322" s="87"/>
      <c r="C322" s="15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2:12" ht="12.75">
      <c r="B323" s="87"/>
      <c r="C323" s="15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2:12" ht="12.75">
      <c r="B324" s="87"/>
      <c r="C324" s="15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2:12" ht="12.75">
      <c r="B325" s="87"/>
      <c r="C325" s="15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2:12" ht="12.75">
      <c r="B326" s="87"/>
      <c r="C326" s="15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2:12" ht="12.75">
      <c r="B327" s="87"/>
      <c r="C327" s="15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2:12" ht="12.75">
      <c r="B328" s="87"/>
      <c r="C328" s="15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2:12" ht="12.75">
      <c r="B329" s="87"/>
      <c r="C329" s="15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2:12" ht="12.75">
      <c r="B330" s="87"/>
      <c r="C330" s="15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2:12" ht="12.75">
      <c r="B331" s="87"/>
      <c r="C331" s="15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2:12" ht="12.75">
      <c r="B332" s="87"/>
      <c r="C332" s="15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2:12" ht="12.75">
      <c r="B333" s="87"/>
      <c r="C333" s="15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2:12" ht="12.75">
      <c r="B334" s="87"/>
      <c r="C334" s="15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2:12" ht="12.75">
      <c r="B335" s="87"/>
      <c r="C335" s="15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2:12" ht="12.75">
      <c r="B336" s="87"/>
      <c r="C336" s="15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2:12" ht="12.75">
      <c r="B337" s="87"/>
      <c r="C337" s="15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2:12" ht="12.75">
      <c r="B338" s="87"/>
      <c r="C338" s="15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2:12" ht="12.75">
      <c r="B339" s="87"/>
      <c r="C339" s="15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2:12" ht="12.75">
      <c r="B340" s="87"/>
      <c r="C340" s="15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2:12" ht="12.75">
      <c r="B341" s="87"/>
      <c r="C341" s="15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2:12" ht="12.75">
      <c r="B342" s="87"/>
      <c r="C342" s="15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2:12" ht="12.75">
      <c r="B343" s="87"/>
      <c r="C343" s="15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2:12" ht="12.75">
      <c r="B344" s="87"/>
      <c r="C344" s="15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2:12" ht="12.75">
      <c r="B345" s="87"/>
      <c r="C345" s="15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2:12" ht="12.75">
      <c r="B346" s="87"/>
      <c r="C346" s="15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2:12" ht="12.75">
      <c r="B347" s="87"/>
      <c r="C347" s="15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2:12" ht="12.75">
      <c r="B348" s="87"/>
      <c r="C348" s="15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2:12" ht="12.75">
      <c r="B349" s="87"/>
      <c r="C349" s="15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2:12" ht="12.75">
      <c r="B350" s="87"/>
      <c r="C350" s="15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2:12" ht="12.75">
      <c r="B351" s="87"/>
      <c r="C351" s="15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2:12" ht="12.75">
      <c r="B352" s="87"/>
      <c r="C352" s="15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2:12" ht="12.75">
      <c r="B353" s="87"/>
      <c r="C353" s="15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2:12" ht="12.75">
      <c r="B354" s="87"/>
      <c r="C354" s="15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2:12" ht="12.75">
      <c r="B355" s="87"/>
      <c r="C355" s="15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2:12" ht="12.75">
      <c r="B356" s="87"/>
      <c r="C356" s="15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2:12" ht="12.75">
      <c r="B357" s="87"/>
      <c r="C357" s="15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2:12" ht="12.75">
      <c r="B358" s="87"/>
      <c r="C358" s="15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2:12" ht="12.75">
      <c r="B359" s="87"/>
      <c r="C359" s="15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2:12" ht="12.75">
      <c r="B360" s="87"/>
      <c r="C360" s="15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2:12" ht="12.75">
      <c r="B361" s="87"/>
      <c r="C361" s="15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2:12" ht="12.75">
      <c r="B362" s="87"/>
      <c r="C362" s="15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2:12" ht="12.75">
      <c r="B363" s="87"/>
      <c r="C363" s="15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2:12" ht="12.75">
      <c r="B364" s="87"/>
      <c r="C364" s="15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2:12" ht="12.75">
      <c r="B365" s="87"/>
      <c r="C365" s="15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2:12" ht="12.75">
      <c r="B366" s="87"/>
      <c r="C366" s="15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2:12" ht="12.75">
      <c r="B367" s="87"/>
      <c r="C367" s="15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2:12" ht="12.75">
      <c r="B368" s="87"/>
      <c r="C368" s="15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2:12" ht="12.75">
      <c r="B369" s="87"/>
      <c r="C369" s="15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2:12" ht="12.75">
      <c r="B370" s="87"/>
      <c r="C370" s="15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2:12" ht="12.75">
      <c r="B371" s="87"/>
      <c r="C371" s="15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2:12" ht="12.75">
      <c r="B372" s="87"/>
      <c r="C372" s="15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2:12" ht="12.75">
      <c r="B373" s="87"/>
      <c r="C373" s="15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2:12" ht="12.75">
      <c r="B374" s="87"/>
      <c r="C374" s="15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2:12" ht="12.75">
      <c r="B375" s="87"/>
      <c r="C375" s="15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2:12" ht="12.75">
      <c r="B376" s="87"/>
      <c r="C376" s="15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2:12" ht="12.75">
      <c r="B377" s="87"/>
      <c r="C377" s="15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2:12" ht="12.75">
      <c r="B378" s="87"/>
      <c r="C378" s="15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2:12" ht="12.75">
      <c r="B379" s="87"/>
      <c r="C379" s="15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2:12" ht="12.75">
      <c r="B380" s="87"/>
      <c r="C380" s="15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2:12" ht="12.75">
      <c r="B381" s="87"/>
      <c r="C381" s="15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2:12" ht="12.75">
      <c r="B382" s="87"/>
      <c r="C382" s="15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2:12" ht="12.75">
      <c r="B383" s="87"/>
      <c r="C383" s="15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2:12" ht="12.75">
      <c r="B384" s="87"/>
      <c r="C384" s="15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2:12" ht="12.75">
      <c r="B385" s="87"/>
      <c r="C385" s="15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2:12" ht="12.75">
      <c r="B386" s="87"/>
      <c r="C386" s="15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2:12" ht="12.75">
      <c r="B387" s="87"/>
      <c r="C387" s="15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2:12" ht="12.75">
      <c r="B388" s="87"/>
      <c r="C388" s="15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2:12" ht="12.75">
      <c r="B389" s="87"/>
      <c r="C389" s="15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2:12" ht="12.75">
      <c r="B390" s="87"/>
      <c r="C390" s="15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2:12" ht="12.75">
      <c r="B391" s="87"/>
      <c r="C391" s="15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2:12" ht="12.75">
      <c r="B392" s="87"/>
      <c r="C392" s="15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2:12" ht="12.75">
      <c r="B393" s="87"/>
      <c r="C393" s="15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2:12" ht="12.75">
      <c r="B394" s="87"/>
      <c r="C394" s="15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2:12" ht="12.75">
      <c r="B395" s="87"/>
      <c r="C395" s="15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2:12" ht="12.75">
      <c r="B396" s="87"/>
      <c r="C396" s="15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2:12" ht="12.75">
      <c r="B397" s="87"/>
      <c r="C397" s="15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2:12" ht="12.75">
      <c r="B398" s="87"/>
      <c r="C398" s="15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2:12" ht="12.75">
      <c r="B399" s="87"/>
      <c r="C399" s="15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2:12" ht="12.75">
      <c r="B400" s="87"/>
      <c r="C400" s="15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2:12" ht="12.75">
      <c r="B401" s="87"/>
      <c r="C401" s="15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2:12" ht="12.75">
      <c r="B402" s="87"/>
      <c r="C402" s="15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2:12" ht="12.75">
      <c r="B403" s="87"/>
      <c r="C403" s="15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2:12" ht="12.75">
      <c r="B404" s="87"/>
      <c r="C404" s="15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2:12" ht="12.75">
      <c r="B405" s="87"/>
      <c r="C405" s="15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2:12" ht="12.75">
      <c r="B406" s="87"/>
      <c r="C406" s="15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2:12" ht="12.75">
      <c r="B407" s="87"/>
      <c r="C407" s="15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2:12" ht="12.75">
      <c r="B408" s="87"/>
      <c r="C408" s="15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2:12" ht="12.75">
      <c r="B409" s="87"/>
      <c r="C409" s="15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2:12" ht="12.75">
      <c r="B410" s="87"/>
      <c r="C410" s="15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2:12" ht="12.75">
      <c r="B411" s="87"/>
      <c r="C411" s="15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2:12" ht="12.75">
      <c r="B412" s="87"/>
      <c r="C412" s="15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2:12" ht="12.75">
      <c r="B413" s="87"/>
      <c r="C413" s="15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2:12" ht="12.75">
      <c r="B414" s="87"/>
      <c r="C414" s="15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2:12" ht="12.75">
      <c r="B415" s="87"/>
      <c r="C415" s="15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2:12" ht="12.75">
      <c r="B416" s="87"/>
      <c r="C416" s="15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2:12" ht="12.75">
      <c r="B417" s="87"/>
      <c r="C417" s="15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2:12" ht="12.75">
      <c r="B418" s="87"/>
      <c r="C418" s="15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2:12" ht="12.75">
      <c r="B419" s="87"/>
      <c r="C419" s="15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2:12" ht="12.75">
      <c r="B420" s="87"/>
      <c r="C420" s="15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2:12" ht="12.75">
      <c r="B421" s="87"/>
      <c r="C421" s="15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2:12" ht="12.75">
      <c r="B422" s="87"/>
      <c r="C422" s="15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2:12" ht="12.75">
      <c r="B423" s="87"/>
      <c r="C423" s="15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2:12" ht="12.75">
      <c r="B424" s="87"/>
      <c r="C424" s="15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2:12" ht="12.75">
      <c r="B425" s="87"/>
      <c r="C425" s="15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2:12" ht="12.75">
      <c r="B426" s="87"/>
      <c r="C426" s="15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2:12" ht="12.75">
      <c r="B427" s="87"/>
      <c r="C427" s="15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2:12" ht="12.75">
      <c r="B428" s="87"/>
      <c r="C428" s="15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2:12" ht="12.75">
      <c r="B429" s="87"/>
      <c r="C429" s="15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2:12" ht="12.75">
      <c r="B430" s="87"/>
      <c r="C430" s="15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2:12" ht="12.75">
      <c r="B431" s="87"/>
      <c r="C431" s="15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2:12" ht="12.75">
      <c r="B432" s="87"/>
      <c r="C432" s="15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2:12" ht="12.75">
      <c r="B433" s="87"/>
      <c r="C433" s="15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2:12" ht="12.75">
      <c r="B434" s="87"/>
      <c r="C434" s="15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2:12" ht="12.75">
      <c r="B435" s="87"/>
      <c r="C435" s="15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2:12" ht="12.75">
      <c r="B436" s="87"/>
      <c r="C436" s="15"/>
      <c r="D436" s="10"/>
      <c r="E436" s="10"/>
      <c r="F436" s="10"/>
      <c r="G436" s="10"/>
      <c r="H436" s="10"/>
      <c r="I436" s="10"/>
      <c r="J436" s="10"/>
      <c r="K436" s="10"/>
      <c r="L436" s="10"/>
    </row>
  </sheetData>
  <sheetProtection/>
  <mergeCells count="20">
    <mergeCell ref="B87:C87"/>
    <mergeCell ref="B133:C133"/>
    <mergeCell ref="B60:C60"/>
    <mergeCell ref="B61:C61"/>
    <mergeCell ref="B141:C141"/>
    <mergeCell ref="B1:L1"/>
    <mergeCell ref="B112:C112"/>
    <mergeCell ref="B121:C121"/>
    <mergeCell ref="B129:C129"/>
    <mergeCell ref="B85:C85"/>
    <mergeCell ref="B142:C142"/>
    <mergeCell ref="B97:C97"/>
    <mergeCell ref="B93:C93"/>
    <mergeCell ref="B145:C145"/>
    <mergeCell ref="B6:C6"/>
    <mergeCell ref="B25:C25"/>
    <mergeCell ref="B67:C67"/>
    <mergeCell ref="B86:C86"/>
    <mergeCell ref="B26:C26"/>
    <mergeCell ref="B105:C10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2016-12-27T13:41:02Z</cp:lastPrinted>
  <dcterms:created xsi:type="dcterms:W3CDTF">2013-09-11T11:00:21Z</dcterms:created>
  <dcterms:modified xsi:type="dcterms:W3CDTF">2017-01-07T19:00:56Z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