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PRIHODA'!$A$1:$I$57</definedName>
  </definedNames>
  <calcPr calcId="124519" fullCalcOnLoad="1"/>
</workbook>
</file>

<file path=xl/calcChain.xml><?xml version="1.0" encoding="utf-8"?>
<calcChain xmlns="http://schemas.openxmlformats.org/spreadsheetml/2006/main">
  <c r="D73" i="3"/>
  <c r="D79"/>
  <c r="D81"/>
  <c r="D82"/>
  <c r="D83"/>
  <c r="D84"/>
  <c r="D86"/>
  <c r="D87"/>
  <c r="D88"/>
  <c r="D91"/>
  <c r="D92"/>
  <c r="D98"/>
  <c r="D102"/>
  <c r="D144"/>
  <c r="D107"/>
  <c r="D148"/>
  <c r="F33"/>
  <c r="G33"/>
  <c r="H33"/>
  <c r="I33"/>
  <c r="J33"/>
  <c r="D24"/>
  <c r="D157"/>
  <c r="D137"/>
  <c r="E106"/>
  <c r="F97"/>
  <c r="F96"/>
  <c r="G97"/>
  <c r="G96"/>
  <c r="H97"/>
  <c r="H96"/>
  <c r="I97"/>
  <c r="I96"/>
  <c r="I95"/>
  <c r="I94"/>
  <c r="I93"/>
  <c r="J97"/>
  <c r="J96"/>
  <c r="F101"/>
  <c r="F100"/>
  <c r="G101"/>
  <c r="G100"/>
  <c r="H101"/>
  <c r="H100"/>
  <c r="I101"/>
  <c r="I100"/>
  <c r="J101"/>
  <c r="J100"/>
  <c r="E101"/>
  <c r="D101"/>
  <c r="F61"/>
  <c r="G61"/>
  <c r="H61"/>
  <c r="I61"/>
  <c r="J61"/>
  <c r="E61"/>
  <c r="E60"/>
  <c r="E59"/>
  <c r="E58"/>
  <c r="G59"/>
  <c r="G58"/>
  <c r="G10"/>
  <c r="H10"/>
  <c r="I10"/>
  <c r="I9"/>
  <c r="I8"/>
  <c r="J10"/>
  <c r="G14"/>
  <c r="H14"/>
  <c r="I14"/>
  <c r="J14"/>
  <c r="G16"/>
  <c r="H16"/>
  <c r="I16"/>
  <c r="J16"/>
  <c r="G20"/>
  <c r="H20"/>
  <c r="I20"/>
  <c r="J20"/>
  <c r="G22"/>
  <c r="H22"/>
  <c r="I22"/>
  <c r="J22"/>
  <c r="G22" i="1"/>
  <c r="F22"/>
  <c r="F109" i="3"/>
  <c r="G109"/>
  <c r="H109"/>
  <c r="I109"/>
  <c r="F106"/>
  <c r="G106"/>
  <c r="I106"/>
  <c r="E153"/>
  <c r="E152"/>
  <c r="E151"/>
  <c r="E150"/>
  <c r="F153"/>
  <c r="F152"/>
  <c r="F151"/>
  <c r="G153"/>
  <c r="G152"/>
  <c r="H153"/>
  <c r="H152"/>
  <c r="H151"/>
  <c r="H150"/>
  <c r="H149"/>
  <c r="I153"/>
  <c r="I152"/>
  <c r="I151"/>
  <c r="I150"/>
  <c r="I149"/>
  <c r="J153"/>
  <c r="J152"/>
  <c r="J151"/>
  <c r="J150"/>
  <c r="J149"/>
  <c r="F142"/>
  <c r="F141"/>
  <c r="F140"/>
  <c r="F139"/>
  <c r="H142"/>
  <c r="I142"/>
  <c r="I141"/>
  <c r="I140"/>
  <c r="I139"/>
  <c r="J142"/>
  <c r="E146"/>
  <c r="F146"/>
  <c r="H146"/>
  <c r="H141"/>
  <c r="H140"/>
  <c r="H139"/>
  <c r="I146"/>
  <c r="J146"/>
  <c r="E71"/>
  <c r="F71"/>
  <c r="F70"/>
  <c r="F69"/>
  <c r="F68"/>
  <c r="F67" s="1"/>
  <c r="F158" s="1"/>
  <c r="G71"/>
  <c r="G70"/>
  <c r="G69"/>
  <c r="G68"/>
  <c r="G67"/>
  <c r="G158" s="1"/>
  <c r="H71"/>
  <c r="H70"/>
  <c r="H69"/>
  <c r="H68"/>
  <c r="H67" s="1"/>
  <c r="H158" s="1"/>
  <c r="I71"/>
  <c r="I70"/>
  <c r="I69"/>
  <c r="I68"/>
  <c r="I67" s="1"/>
  <c r="J71"/>
  <c r="J70"/>
  <c r="J69"/>
  <c r="J68"/>
  <c r="J67"/>
  <c r="G133"/>
  <c r="G132"/>
  <c r="H133"/>
  <c r="H132"/>
  <c r="I133"/>
  <c r="I132"/>
  <c r="J133"/>
  <c r="J132"/>
  <c r="G129"/>
  <c r="H129"/>
  <c r="I129"/>
  <c r="J129"/>
  <c r="G127"/>
  <c r="G126"/>
  <c r="G125"/>
  <c r="G124"/>
  <c r="H127"/>
  <c r="I127"/>
  <c r="J127"/>
  <c r="J126"/>
  <c r="E90"/>
  <c r="F90"/>
  <c r="F89"/>
  <c r="G90"/>
  <c r="G89"/>
  <c r="H90"/>
  <c r="H89"/>
  <c r="I90"/>
  <c r="I89"/>
  <c r="J90"/>
  <c r="J89"/>
  <c r="E85"/>
  <c r="F85"/>
  <c r="G85"/>
  <c r="H85"/>
  <c r="I85"/>
  <c r="J85"/>
  <c r="E78"/>
  <c r="F78"/>
  <c r="F77"/>
  <c r="F76"/>
  <c r="F75"/>
  <c r="F74"/>
  <c r="G78"/>
  <c r="G77"/>
  <c r="H78"/>
  <c r="H77"/>
  <c r="H76"/>
  <c r="H75"/>
  <c r="H74"/>
  <c r="I78"/>
  <c r="I77"/>
  <c r="I76"/>
  <c r="I75"/>
  <c r="I74"/>
  <c r="J78"/>
  <c r="J77"/>
  <c r="J76"/>
  <c r="J75"/>
  <c r="J74"/>
  <c r="E20"/>
  <c r="E19"/>
  <c r="E54"/>
  <c r="E53"/>
  <c r="F54"/>
  <c r="F53"/>
  <c r="G54"/>
  <c r="G53"/>
  <c r="H54"/>
  <c r="H53"/>
  <c r="I54"/>
  <c r="I53"/>
  <c r="J54"/>
  <c r="J53"/>
  <c r="E48"/>
  <c r="I48"/>
  <c r="J48"/>
  <c r="F38"/>
  <c r="G38"/>
  <c r="H38"/>
  <c r="I38"/>
  <c r="J38"/>
  <c r="E16"/>
  <c r="I56" i="2"/>
  <c r="H56"/>
  <c r="G56"/>
  <c r="F56"/>
  <c r="E56"/>
  <c r="D56"/>
  <c r="C56"/>
  <c r="B56"/>
  <c r="H41"/>
  <c r="G41"/>
  <c r="F41"/>
  <c r="E41"/>
  <c r="D41"/>
  <c r="C41"/>
  <c r="B41"/>
  <c r="J29" i="3"/>
  <c r="J28"/>
  <c r="I29"/>
  <c r="H29"/>
  <c r="G29"/>
  <c r="F29"/>
  <c r="E29"/>
  <c r="E10"/>
  <c r="E9"/>
  <c r="E8"/>
  <c r="H22" i="1"/>
  <c r="B26" i="2"/>
  <c r="F126" i="3"/>
  <c r="F125"/>
  <c r="H59"/>
  <c r="H58"/>
  <c r="F9"/>
  <c r="H126"/>
  <c r="H125"/>
  <c r="H124"/>
  <c r="F19"/>
  <c r="E77"/>
  <c r="J59"/>
  <c r="J58"/>
  <c r="F59"/>
  <c r="F58"/>
  <c r="I19"/>
  <c r="I59"/>
  <c r="I58"/>
  <c r="E93"/>
  <c r="B57" i="2"/>
  <c r="B42"/>
  <c r="J19" i="3"/>
  <c r="J9"/>
  <c r="J8"/>
  <c r="J6"/>
  <c r="G19"/>
  <c r="G28"/>
  <c r="G9"/>
  <c r="G8"/>
  <c r="H28"/>
  <c r="E100"/>
  <c r="D100"/>
  <c r="F28"/>
  <c r="I28"/>
  <c r="I27"/>
  <c r="F8"/>
  <c r="F6"/>
  <c r="D54"/>
  <c r="H165"/>
  <c r="D153"/>
  <c r="E67"/>
  <c r="F7"/>
  <c r="J7"/>
  <c r="E89"/>
  <c r="E76"/>
  <c r="E75"/>
  <c r="E74"/>
  <c r="D71"/>
  <c r="E70"/>
  <c r="E28"/>
  <c r="E27"/>
  <c r="E25"/>
  <c r="E69"/>
  <c r="D70"/>
  <c r="E26"/>
  <c r="D85"/>
  <c r="G76"/>
  <c r="G75"/>
  <c r="G74"/>
  <c r="D90"/>
  <c r="I126"/>
  <c r="I125"/>
  <c r="I124"/>
  <c r="J141"/>
  <c r="J140"/>
  <c r="J139"/>
  <c r="H9"/>
  <c r="H8"/>
  <c r="H7"/>
  <c r="G27"/>
  <c r="J125"/>
  <c r="J124"/>
  <c r="D146"/>
  <c r="H19"/>
  <c r="F150"/>
  <c r="F149"/>
  <c r="I7"/>
  <c r="I6"/>
  <c r="H95"/>
  <c r="H94"/>
  <c r="H93"/>
  <c r="E149"/>
  <c r="I25"/>
  <c r="I26"/>
  <c r="G6"/>
  <c r="G7"/>
  <c r="E7"/>
  <c r="E6"/>
  <c r="G25"/>
  <c r="G26"/>
  <c r="D152"/>
  <c r="G151"/>
  <c r="G150"/>
  <c r="G149"/>
  <c r="D69"/>
  <c r="D89"/>
  <c r="F27"/>
  <c r="H27"/>
  <c r="J27"/>
  <c r="D53"/>
  <c r="J95"/>
  <c r="J94"/>
  <c r="J93"/>
  <c r="G95"/>
  <c r="G94"/>
  <c r="G93"/>
  <c r="F95"/>
  <c r="F94"/>
  <c r="F93"/>
  <c r="H6"/>
  <c r="H26"/>
  <c r="H25"/>
  <c r="J25"/>
  <c r="J26"/>
  <c r="F25"/>
  <c r="F26"/>
  <c r="D149"/>
  <c r="D150"/>
  <c r="D151"/>
</calcChain>
</file>

<file path=xl/sharedStrings.xml><?xml version="1.0" encoding="utf-8"?>
<sst xmlns="http://schemas.openxmlformats.org/spreadsheetml/2006/main" count="231" uniqueCount="146">
  <si>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</si>
  <si>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</si>
  <si>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</si>
  <si>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</si>
  <si>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</si>
  <si>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</si>
  <si>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</si>
  <si>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</si>
  <si>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</si>
  <si>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</si>
  <si>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</si>
  <si>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</si>
  <si>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</si>
  <si>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</si>
  <si>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</si>
  <si>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</si>
  <si>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</si>
  <si>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</si>
  <si>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</si>
  <si>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</si>
  <si>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</si>
  <si>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</si>
  <si>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</si>
  <si>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</si>
  <si>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</si>
  <si>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</si>
  <si>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</si>
  <si>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</si>
  <si>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</si>
  <si>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</si>
  <si>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</si>
  <si>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</si>
  <si>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</si>
  <si>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</si>
  <si>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</si>
  <si>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</si>
  <si>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</si>
  <si>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</si>
  <si>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</si>
  <si>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</si>
  <si>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</si>
  <si>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</si>
  <si>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</si>
  <si>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</si>
  <si>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</si>
  <si>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</si>
  <si>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</si>
  <si>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</si>
  <si>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</si>
  <si>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</si>
  <si>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</si>
  <si>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</si>
  <si>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</si>
  <si>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</si>
  <si>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</si>
  <si>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</si>
  <si>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</si>
  <si>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</si>
  <si>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</si>
  <si>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</si>
  <si>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</si>
  <si>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</si>
  <si>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</si>
  <si>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</si>
  <si>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</si>
  <si>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</si>
  <si>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</si>
  <si>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</si>
  <si>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</si>
  <si>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</si>
  <si>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</si>
  <si>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</si>
  <si>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</si>
  <si>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</si>
  <si>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</si>
  <si>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</si>
  <si>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</si>
  <si>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</si>
  <si>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</si>
  <si>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</si>
  <si>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</si>
  <si>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</si>
  <si>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</si>
  <si>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</si>
  <si>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</si>
  <si>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</si>
  <si>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</si>
  <si>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</si>
  <si>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</si>
  <si>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</si>
  <si>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</si>
  <si>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</si>
  <si>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</si>
  <si>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</si>
  <si>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</si>
  <si>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</si>
  <si>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</si>
  <si>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</si>
  <si>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</si>
  <si>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</si>
  <si>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PRIJEDLOG FINANCIJSKOG PLANA OŠ _DUBRAVA ZA 2016.GODINU I PROJEKCIJA PLANA ZA 2017. I 2018. GODINU</t>
  </si>
  <si>
    <t>OŠ DUBRAVA</t>
  </si>
  <si>
    <t>OIB: 79101135706</t>
  </si>
  <si>
    <t>Rashodi za usluge ŽSV</t>
  </si>
  <si>
    <t>Naknade za rad predstavničkih i izvršnih tijela, povjerenstava i slično</t>
  </si>
  <si>
    <t>Tekući projekt T100002  Županijska stručna vijeća</t>
  </si>
  <si>
    <t>Prihodi od prodaje nefinancijske imovine</t>
  </si>
  <si>
    <t>Prihodi od nefinancijske imovine</t>
  </si>
  <si>
    <t>Pomoći  HZZO</t>
  </si>
  <si>
    <t>Pomoći HZZO</t>
  </si>
  <si>
    <t>Pomoći Općina Dubrava</t>
  </si>
  <si>
    <t>Donacije-Županijski školski šp.savez</t>
  </si>
  <si>
    <t>Pomoći-općina Dubrava</t>
  </si>
  <si>
    <t>150,000,00</t>
  </si>
  <si>
    <t>Ostali rashodi za zaposlene-regres</t>
  </si>
  <si>
    <t>Tekući projekt T100029                                                    Prsten potpore II</t>
  </si>
  <si>
    <t>2019.</t>
  </si>
  <si>
    <t>Ukupno prihodi i primici za 2019.</t>
  </si>
  <si>
    <t>Ukupno prihodi i primici za 2018.</t>
  </si>
  <si>
    <t>Ukupno prihodi i primici za 2017</t>
  </si>
  <si>
    <t>Plan 
za 2017.</t>
  </si>
  <si>
    <t>Projekcija plana
za 2018.</t>
  </si>
  <si>
    <t>Projekcija plana 
za 2019.</t>
  </si>
  <si>
    <t>Prijedlog plana 
za 2017.</t>
  </si>
  <si>
    <t>Voditelj računovodstva</t>
  </si>
  <si>
    <t>Ravnateljica škole</t>
  </si>
  <si>
    <t>Ana Grgurić</t>
  </si>
  <si>
    <t>Marijana Kozumplik Kemenović, dipl. učitelj</t>
  </si>
  <si>
    <t>DODATNA ULAGANJA</t>
  </si>
  <si>
    <t>Dodatna ulaganja na građ.objektima</t>
  </si>
  <si>
    <t xml:space="preserve">Kapitalni projekt K100079 Projekt povećanje energ.učink.i obnovlj. </t>
  </si>
  <si>
    <t>Poslovni objekti</t>
  </si>
  <si>
    <t>Građevinski objekti</t>
  </si>
  <si>
    <t>Rashodi za nabavu  proizvedene dugotrajne imovine</t>
  </si>
  <si>
    <t>Tekući projekt T100004 OBLJETNICA ŠKOLE</t>
  </si>
  <si>
    <t>Tekući projekt T100030 Sufinanciranje prehrane učenika</t>
  </si>
  <si>
    <t>Naknade građanima i kućanstvima u novcu</t>
  </si>
  <si>
    <t>Tekući projekt Tškolska shema -mlijeko</t>
  </si>
  <si>
    <t>Tekući projekt Tškolska shema-voće</t>
  </si>
  <si>
    <t>6711(minimalni standard(</t>
  </si>
  <si>
    <t>6711 iznad min.,st.</t>
  </si>
  <si>
    <t>6712 (kapit.ulag)</t>
  </si>
  <si>
    <t>OSTVARENO 1-12/2017</t>
  </si>
  <si>
    <t>Index</t>
  </si>
  <si>
    <t>REBALANS 2. PLANA ZA 2017. GOD.</t>
  </si>
  <si>
    <t>U Dubravi, 20.12.2017. god.</t>
  </si>
</sst>
</file>

<file path=xl/styles.xml><?xml version="1.0" encoding="utf-8"?>
<styleSheet xmlns="http://schemas.openxmlformats.org/spreadsheetml/2006/main">
  <fonts count="39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7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0" xfId="0" quotePrefix="1" applyFont="1" applyBorder="1" applyAlignment="1">
      <alignment horizontal="left" vertical="center" wrapText="1"/>
    </xf>
    <xf numFmtId="0" fontId="27" fillId="0" borderId="30" xfId="0" quotePrefix="1" applyFont="1" applyBorder="1" applyAlignment="1">
      <alignment horizontal="center" vertical="center" wrapText="1"/>
    </xf>
    <xf numFmtId="0" fontId="24" fillId="0" borderId="30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1" xfId="0" quotePrefix="1" applyFont="1" applyBorder="1" applyAlignment="1">
      <alignment horizontal="left" wrapText="1"/>
    </xf>
    <xf numFmtId="0" fontId="31" fillId="0" borderId="30" xfId="0" quotePrefix="1" applyFont="1" applyBorder="1" applyAlignment="1">
      <alignment horizontal="left" wrapText="1"/>
    </xf>
    <xf numFmtId="0" fontId="31" fillId="0" borderId="30" xfId="0" quotePrefix="1" applyFont="1" applyBorder="1" applyAlignment="1">
      <alignment horizontal="center" wrapText="1"/>
    </xf>
    <xf numFmtId="0" fontId="31" fillId="0" borderId="30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0" xfId="0" applyNumberFormat="1" applyFont="1" applyFill="1" applyBorder="1" applyAlignment="1" applyProtection="1">
      <alignment wrapText="1"/>
    </xf>
    <xf numFmtId="3" fontId="31" fillId="0" borderId="31" xfId="0" applyNumberFormat="1" applyFont="1" applyBorder="1" applyAlignment="1">
      <alignment horizontal="right"/>
    </xf>
    <xf numFmtId="0" fontId="31" fillId="0" borderId="30" xfId="0" quotePrefix="1" applyFont="1" applyBorder="1" applyAlignment="1">
      <alignment horizontal="left"/>
    </xf>
    <xf numFmtId="0" fontId="31" fillId="0" borderId="30" xfId="0" applyNumberFormat="1" applyFont="1" applyFill="1" applyBorder="1" applyAlignment="1" applyProtection="1">
      <alignment wrapText="1"/>
    </xf>
    <xf numFmtId="0" fontId="33" fillId="0" borderId="30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2" xfId="0" applyNumberFormat="1" applyFont="1" applyFill="1" applyBorder="1" applyAlignment="1">
      <alignment horizontal="left" wrapText="1"/>
    </xf>
    <xf numFmtId="0" fontId="19" fillId="0" borderId="33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1" xfId="0" applyFont="1" applyFill="1" applyBorder="1" applyAlignment="1">
      <alignment horizontal="left"/>
    </xf>
    <xf numFmtId="0" fontId="18" fillId="20" borderId="30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4" fontId="24" fillId="0" borderId="15" xfId="0" applyNumberFormat="1" applyFont="1" applyFill="1" applyBorder="1" applyAlignment="1" applyProtection="1"/>
    <xf numFmtId="4" fontId="22" fillId="0" borderId="15" xfId="0" applyNumberFormat="1" applyFont="1" applyFill="1" applyBorder="1" applyAlignment="1" applyProtection="1"/>
    <xf numFmtId="4" fontId="24" fillId="20" borderId="15" xfId="0" applyNumberFormat="1" applyFont="1" applyFill="1" applyBorder="1" applyAlignment="1" applyProtection="1"/>
    <xf numFmtId="4" fontId="24" fillId="23" borderId="15" xfId="0" applyNumberFormat="1" applyFont="1" applyFill="1" applyBorder="1" applyAlignment="1" applyProtection="1"/>
    <xf numFmtId="4" fontId="24" fillId="21" borderId="15" xfId="0" applyNumberFormat="1" applyFont="1" applyFill="1" applyBorder="1" applyAlignment="1" applyProtection="1"/>
    <xf numFmtId="4" fontId="24" fillId="22" borderId="15" xfId="0" applyNumberFormat="1" applyFont="1" applyFill="1" applyBorder="1" applyAlignment="1" applyProtection="1"/>
    <xf numFmtId="4" fontId="24" fillId="23" borderId="15" xfId="0" applyNumberFormat="1" applyFont="1" applyFill="1" applyBorder="1" applyAlignment="1" applyProtection="1">
      <alignment horizontal="right"/>
    </xf>
    <xf numFmtId="4" fontId="24" fillId="21" borderId="15" xfId="0" applyNumberFormat="1" applyFont="1" applyFill="1" applyBorder="1" applyAlignment="1" applyProtection="1">
      <alignment horizontal="right"/>
    </xf>
    <xf numFmtId="4" fontId="24" fillId="22" borderId="15" xfId="0" applyNumberFormat="1" applyFont="1" applyFill="1" applyBorder="1" applyAlignment="1" applyProtection="1">
      <alignment horizontal="right"/>
    </xf>
    <xf numFmtId="4" fontId="24" fillId="24" borderId="15" xfId="0" applyNumberFormat="1" applyFont="1" applyFill="1" applyBorder="1" applyAlignment="1" applyProtection="1"/>
    <xf numFmtId="4" fontId="24" fillId="25" borderId="15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18" fillId="0" borderId="20" xfId="0" applyNumberFormat="1" applyFont="1" applyBorder="1" applyAlignment="1">
      <alignment horizontal="right" vertical="center" wrapText="1"/>
    </xf>
    <xf numFmtId="4" fontId="18" fillId="0" borderId="21" xfId="0" applyNumberFormat="1" applyFont="1" applyBorder="1" applyAlignment="1">
      <alignment horizontal="right"/>
    </xf>
    <xf numFmtId="4" fontId="18" fillId="0" borderId="21" xfId="0" applyNumberFormat="1" applyFont="1" applyBorder="1" applyAlignment="1">
      <alignment horizontal="right" wrapText="1"/>
    </xf>
    <xf numFmtId="4" fontId="18" fillId="0" borderId="21" xfId="0" applyNumberFormat="1" applyFont="1" applyBorder="1" applyAlignment="1">
      <alignment horizontal="right" vertical="center" wrapText="1"/>
    </xf>
    <xf numFmtId="4" fontId="18" fillId="0" borderId="20" xfId="0" applyNumberFormat="1" applyFont="1" applyBorder="1"/>
    <xf numFmtId="4" fontId="18" fillId="0" borderId="34" xfId="0" applyNumberFormat="1" applyFont="1" applyBorder="1"/>
    <xf numFmtId="4" fontId="18" fillId="0" borderId="34" xfId="0" applyNumberFormat="1" applyFont="1" applyBorder="1" applyAlignment="1">
      <alignment horizontal="right"/>
    </xf>
    <xf numFmtId="4" fontId="31" fillId="20" borderId="15" xfId="0" applyNumberFormat="1" applyFont="1" applyFill="1" applyBorder="1" applyAlignment="1" applyProtection="1">
      <alignment horizontal="right" wrapText="1"/>
    </xf>
    <xf numFmtId="4" fontId="31" fillId="0" borderId="15" xfId="0" applyNumberFormat="1" applyFont="1" applyBorder="1" applyAlignment="1">
      <alignment horizontal="right"/>
    </xf>
    <xf numFmtId="4" fontId="31" fillId="20" borderId="15" xfId="0" applyNumberFormat="1" applyFont="1" applyFill="1" applyBorder="1" applyAlignment="1">
      <alignment horizontal="right"/>
    </xf>
    <xf numFmtId="4" fontId="31" fillId="0" borderId="15" xfId="0" applyNumberFormat="1" applyFont="1" applyFill="1" applyBorder="1" applyAlignment="1" applyProtection="1">
      <alignment horizontal="right" wrapText="1"/>
    </xf>
    <xf numFmtId="4" fontId="18" fillId="20" borderId="20" xfId="0" applyNumberFormat="1" applyFont="1" applyFill="1" applyBorder="1"/>
    <xf numFmtId="4" fontId="18" fillId="0" borderId="23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4" fontId="18" fillId="0" borderId="22" xfId="0" applyNumberFormat="1" applyFont="1" applyBorder="1" applyAlignment="1">
      <alignment horizontal="right" vertical="center" wrapText="1"/>
    </xf>
    <xf numFmtId="0" fontId="22" fillId="0" borderId="35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0" fontId="22" fillId="0" borderId="36" xfId="0" applyNumberFormat="1" applyFont="1" applyFill="1" applyBorder="1" applyAlignment="1" applyProtection="1"/>
    <xf numFmtId="0" fontId="22" fillId="0" borderId="37" xfId="0" applyNumberFormat="1" applyFont="1" applyFill="1" applyBorder="1" applyAlignment="1" applyProtection="1">
      <alignment horizontal="center"/>
    </xf>
    <xf numFmtId="0" fontId="22" fillId="0" borderId="37" xfId="0" applyNumberFormat="1" applyFont="1" applyFill="1" applyBorder="1" applyAlignment="1" applyProtection="1">
      <alignment wrapText="1"/>
    </xf>
    <xf numFmtId="4" fontId="22" fillId="0" borderId="37" xfId="0" applyNumberFormat="1" applyFont="1" applyFill="1" applyBorder="1" applyAlignment="1" applyProtection="1"/>
    <xf numFmtId="4" fontId="22" fillId="0" borderId="15" xfId="0" applyNumberFormat="1" applyFont="1" applyFill="1" applyBorder="1" applyAlignment="1" applyProtection="1">
      <alignment horizontal="right"/>
    </xf>
    <xf numFmtId="4" fontId="24" fillId="25" borderId="38" xfId="0" applyNumberFormat="1" applyFont="1" applyFill="1" applyBorder="1" applyAlignment="1" applyProtection="1"/>
    <xf numFmtId="4" fontId="18" fillId="20" borderId="21" xfId="0" applyNumberFormat="1" applyFont="1" applyFill="1" applyBorder="1" applyAlignment="1">
      <alignment horizontal="right" vertical="center" wrapText="1"/>
    </xf>
    <xf numFmtId="4" fontId="18" fillId="20" borderId="21" xfId="0" applyNumberFormat="1" applyFont="1" applyFill="1" applyBorder="1" applyAlignment="1">
      <alignment horizontal="right" wrapText="1"/>
    </xf>
    <xf numFmtId="4" fontId="18" fillId="20" borderId="21" xfId="0" applyNumberFormat="1" applyFont="1" applyFill="1" applyBorder="1" applyAlignment="1">
      <alignment horizontal="right"/>
    </xf>
    <xf numFmtId="4" fontId="18" fillId="20" borderId="11" xfId="0" applyNumberFormat="1" applyFont="1" applyFill="1" applyBorder="1" applyAlignment="1">
      <alignment horizontal="right" vertical="center" wrapText="1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18" fillId="0" borderId="21" xfId="0" applyNumberFormat="1" applyFont="1" applyBorder="1"/>
    <xf numFmtId="4" fontId="18" fillId="0" borderId="22" xfId="0" applyNumberFormat="1" applyFont="1" applyBorder="1"/>
    <xf numFmtId="4" fontId="18" fillId="0" borderId="23" xfId="0" applyNumberFormat="1" applyFont="1" applyBorder="1"/>
    <xf numFmtId="4" fontId="18" fillId="0" borderId="26" xfId="0" applyNumberFormat="1" applyFont="1" applyBorder="1"/>
    <xf numFmtId="4" fontId="18" fillId="0" borderId="27" xfId="0" applyNumberFormat="1" applyFont="1" applyBorder="1"/>
    <xf numFmtId="4" fontId="18" fillId="0" borderId="28" xfId="0" applyNumberFormat="1" applyFont="1" applyBorder="1"/>
    <xf numFmtId="4" fontId="18" fillId="0" borderId="21" xfId="0" applyNumberFormat="1" applyFont="1" applyBorder="1" applyAlignment="1">
      <alignment vertical="center" wrapText="1"/>
    </xf>
    <xf numFmtId="4" fontId="18" fillId="0" borderId="22" xfId="0" applyNumberFormat="1" applyFont="1" applyBorder="1" applyAlignment="1">
      <alignment vertical="center" wrapText="1"/>
    </xf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4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/>
    </xf>
    <xf numFmtId="0" fontId="25" fillId="0" borderId="39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1" xfId="0" quotePrefix="1" applyNumberFormat="1" applyFont="1" applyFill="1" applyBorder="1" applyAlignment="1" applyProtection="1">
      <alignment horizontal="left" wrapText="1"/>
    </xf>
    <xf numFmtId="0" fontId="35" fillId="0" borderId="30" xfId="0" applyNumberFormat="1" applyFont="1" applyFill="1" applyBorder="1" applyAlignment="1" applyProtection="1">
      <alignment wrapText="1"/>
    </xf>
    <xf numFmtId="0" fontId="34" fillId="0" borderId="31" xfId="0" applyNumberFormat="1" applyFont="1" applyFill="1" applyBorder="1" applyAlignment="1" applyProtection="1">
      <alignment horizontal="left" wrapText="1"/>
    </xf>
    <xf numFmtId="0" fontId="31" fillId="0" borderId="31" xfId="0" applyNumberFormat="1" applyFont="1" applyFill="1" applyBorder="1" applyAlignment="1" applyProtection="1">
      <alignment horizontal="left" wrapText="1"/>
    </xf>
    <xf numFmtId="0" fontId="33" fillId="0" borderId="30" xfId="0" applyNumberFormat="1" applyFont="1" applyFill="1" applyBorder="1" applyAlignment="1" applyProtection="1">
      <alignment wrapText="1"/>
    </xf>
    <xf numFmtId="0" fontId="22" fillId="0" borderId="30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1" xfId="0" quotePrefix="1" applyNumberFormat="1" applyFont="1" applyFill="1" applyBorder="1" applyAlignment="1" applyProtection="1">
      <alignment horizontal="left" wrapText="1"/>
    </xf>
    <xf numFmtId="0" fontId="35" fillId="20" borderId="30" xfId="0" applyNumberFormat="1" applyFont="1" applyFill="1" applyBorder="1" applyAlignment="1" applyProtection="1">
      <alignment wrapText="1"/>
    </xf>
    <xf numFmtId="0" fontId="18" fillId="0" borderId="3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1" xfId="0" quotePrefix="1" applyFont="1" applyBorder="1" applyAlignment="1">
      <alignment horizontal="left"/>
    </xf>
    <xf numFmtId="0" fontId="18" fillId="0" borderId="30" xfId="0" applyNumberFormat="1" applyFont="1" applyFill="1" applyBorder="1" applyAlignment="1" applyProtection="1">
      <alignment wrapText="1"/>
    </xf>
    <xf numFmtId="0" fontId="34" fillId="20" borderId="31" xfId="0" applyNumberFormat="1" applyFont="1" applyFill="1" applyBorder="1" applyAlignment="1" applyProtection="1">
      <alignment horizontal="left" wrapText="1"/>
    </xf>
    <xf numFmtId="0" fontId="18" fillId="20" borderId="30" xfId="0" applyNumberFormat="1" applyFont="1" applyFill="1" applyBorder="1" applyAlignment="1" applyProtection="1"/>
    <xf numFmtId="4" fontId="19" fillId="0" borderId="34" xfId="0" applyNumberFormat="1" applyFont="1" applyBorder="1" applyAlignment="1">
      <alignment horizontal="center"/>
    </xf>
    <xf numFmtId="4" fontId="19" fillId="0" borderId="40" xfId="0" applyNumberFormat="1" applyFont="1" applyBorder="1" applyAlignment="1">
      <alignment horizontal="center"/>
    </xf>
    <xf numFmtId="4" fontId="19" fillId="0" borderId="41" xfId="0" applyNumberFormat="1" applyFont="1" applyBorder="1" applyAlignment="1">
      <alignment horizontal="center"/>
    </xf>
    <xf numFmtId="0" fontId="34" fillId="0" borderId="34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0" fontId="24" fillId="25" borderId="15" xfId="0" applyNumberFormat="1" applyFont="1" applyFill="1" applyBorder="1" applyAlignment="1" applyProtection="1">
      <alignment horizontal="center"/>
    </xf>
    <xf numFmtId="3" fontId="24" fillId="24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4" borderId="31" xfId="0" applyNumberFormat="1" applyFont="1" applyFill="1" applyBorder="1" applyAlignment="1" applyProtection="1">
      <alignment horizontal="left" wrapText="1"/>
    </xf>
    <xf numFmtId="0" fontId="24" fillId="24" borderId="39" xfId="0" applyNumberFormat="1" applyFont="1" applyFill="1" applyBorder="1" applyAlignment="1" applyProtection="1">
      <alignment horizontal="left" wrapText="1"/>
    </xf>
    <xf numFmtId="0" fontId="24" fillId="23" borderId="15" xfId="0" applyNumberFormat="1" applyFont="1" applyFill="1" applyBorder="1" applyAlignment="1" applyProtection="1">
      <alignment horizontal="left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19050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9525" y="495300"/>
          <a:ext cx="104775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5446" name="Line 1"/>
        <xdr:cNvSpPr>
          <a:spLocks noChangeShapeType="1"/>
        </xdr:cNvSpPr>
      </xdr:nvSpPr>
      <xdr:spPr bwMode="auto">
        <a:xfrm>
          <a:off x="19050" y="597217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5447" name="Line 2"/>
        <xdr:cNvSpPr>
          <a:spLocks noChangeShapeType="1"/>
        </xdr:cNvSpPr>
      </xdr:nvSpPr>
      <xdr:spPr bwMode="auto">
        <a:xfrm>
          <a:off x="9525" y="597217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19050" y="99631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9525" y="996315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sqref="A1:H22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5" customWidth="1"/>
    <col min="5" max="5" width="44.7109375" style="10" customWidth="1"/>
    <col min="6" max="6" width="16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36" t="s">
        <v>100</v>
      </c>
      <c r="B1" s="236"/>
      <c r="C1" s="236"/>
      <c r="D1" s="236"/>
      <c r="E1" s="236"/>
      <c r="F1" s="236"/>
      <c r="G1" s="236"/>
      <c r="H1" s="236"/>
    </row>
    <row r="2" spans="1:8" s="69" customFormat="1" ht="26.25" customHeight="1">
      <c r="A2" s="236" t="s">
        <v>40</v>
      </c>
      <c r="B2" s="236"/>
      <c r="C2" s="236"/>
      <c r="D2" s="236"/>
      <c r="E2" s="236"/>
      <c r="F2" s="236"/>
      <c r="G2" s="249"/>
      <c r="H2" s="249"/>
    </row>
    <row r="3" spans="1:8" ht="25.5" customHeight="1">
      <c r="A3" s="236"/>
      <c r="B3" s="236"/>
      <c r="C3" s="236"/>
      <c r="D3" s="236"/>
      <c r="E3" s="236"/>
      <c r="F3" s="236"/>
      <c r="G3" s="236"/>
      <c r="H3" s="238"/>
    </row>
    <row r="4" spans="1:8" ht="9" hidden="1" customHeight="1">
      <c r="A4" s="70"/>
      <c r="B4" s="71"/>
      <c r="C4" s="71"/>
      <c r="D4" s="71"/>
      <c r="E4" s="71"/>
    </row>
    <row r="5" spans="1:8" s="64" customFormat="1" ht="26.25" customHeight="1">
      <c r="A5" s="72"/>
      <c r="B5" s="73"/>
      <c r="C5" s="73"/>
      <c r="D5" s="74"/>
      <c r="E5" s="75"/>
      <c r="F5" s="109" t="s">
        <v>120</v>
      </c>
      <c r="G5" s="109" t="s">
        <v>121</v>
      </c>
      <c r="H5" s="76" t="s">
        <v>122</v>
      </c>
    </row>
    <row r="6" spans="1:8" ht="15.75">
      <c r="A6" s="252" t="s">
        <v>41</v>
      </c>
      <c r="B6" s="247"/>
      <c r="C6" s="247"/>
      <c r="D6" s="247"/>
      <c r="E6" s="253"/>
      <c r="F6" s="191">
        <v>14933678.43</v>
      </c>
      <c r="G6" s="191">
        <v>9574076</v>
      </c>
      <c r="H6" s="191">
        <v>9574076</v>
      </c>
    </row>
    <row r="7" spans="1:8" ht="15.75">
      <c r="A7" s="241" t="s">
        <v>0</v>
      </c>
      <c r="B7" s="240"/>
      <c r="C7" s="240"/>
      <c r="D7" s="240"/>
      <c r="E7" s="248"/>
      <c r="F7" s="192">
        <v>14918678.43</v>
      </c>
      <c r="G7" s="192">
        <v>9544076</v>
      </c>
      <c r="H7" s="192">
        <v>9544076</v>
      </c>
    </row>
    <row r="8" spans="1:8" ht="15.75">
      <c r="A8" s="250" t="s">
        <v>1</v>
      </c>
      <c r="B8" s="248"/>
      <c r="C8" s="248"/>
      <c r="D8" s="248"/>
      <c r="E8" s="248"/>
      <c r="F8" s="192">
        <v>15000</v>
      </c>
      <c r="G8" s="192">
        <v>30000</v>
      </c>
      <c r="H8" s="192">
        <v>30000</v>
      </c>
    </row>
    <row r="9" spans="1:8" ht="15.75">
      <c r="A9" s="107" t="s">
        <v>42</v>
      </c>
      <c r="B9" s="108"/>
      <c r="C9" s="108"/>
      <c r="D9" s="108"/>
      <c r="E9" s="108"/>
      <c r="F9" s="193">
        <v>14933678.43</v>
      </c>
      <c r="G9" s="193">
        <v>9645715.8100000005</v>
      </c>
      <c r="H9" s="193">
        <v>9645715.8100000005</v>
      </c>
    </row>
    <row r="10" spans="1:8" ht="15.75">
      <c r="A10" s="239" t="s">
        <v>2</v>
      </c>
      <c r="B10" s="240"/>
      <c r="C10" s="240"/>
      <c r="D10" s="240"/>
      <c r="E10" s="251"/>
      <c r="F10" s="194">
        <v>14918678.43</v>
      </c>
      <c r="G10" s="194">
        <v>9544076</v>
      </c>
      <c r="H10" s="194">
        <v>9544076</v>
      </c>
    </row>
    <row r="11" spans="1:8" ht="15.75">
      <c r="A11" s="250" t="s">
        <v>3</v>
      </c>
      <c r="B11" s="248"/>
      <c r="C11" s="248"/>
      <c r="D11" s="248"/>
      <c r="E11" s="248"/>
      <c r="F11" s="194">
        <v>15000</v>
      </c>
      <c r="G11" s="194">
        <v>30000</v>
      </c>
      <c r="H11" s="194">
        <v>30000</v>
      </c>
    </row>
    <row r="12" spans="1:8" ht="15.75">
      <c r="A12" s="246" t="s">
        <v>4</v>
      </c>
      <c r="B12" s="247"/>
      <c r="C12" s="247"/>
      <c r="D12" s="247"/>
      <c r="E12" s="247"/>
      <c r="F12" s="191"/>
      <c r="G12" s="106"/>
      <c r="H12" s="106"/>
    </row>
    <row r="13" spans="1:8" ht="18">
      <c r="A13" s="236"/>
      <c r="B13" s="237"/>
      <c r="C13" s="237"/>
      <c r="D13" s="237"/>
      <c r="E13" s="237"/>
      <c r="F13" s="238"/>
      <c r="G13" s="238"/>
      <c r="H13" s="238"/>
    </row>
    <row r="14" spans="1:8" ht="26.25">
      <c r="A14" s="72"/>
      <c r="B14" s="73"/>
      <c r="C14" s="73"/>
      <c r="D14" s="74"/>
      <c r="E14" s="75"/>
      <c r="F14" s="109" t="s">
        <v>123</v>
      </c>
      <c r="G14" s="109" t="s">
        <v>121</v>
      </c>
      <c r="H14" s="76" t="s">
        <v>122</v>
      </c>
    </row>
    <row r="15" spans="1:8" ht="15.75">
      <c r="A15" s="242" t="s">
        <v>5</v>
      </c>
      <c r="B15" s="243"/>
      <c r="C15" s="243"/>
      <c r="D15" s="243"/>
      <c r="E15" s="244"/>
      <c r="F15" s="80"/>
      <c r="G15" s="80"/>
      <c r="H15" s="78"/>
    </row>
    <row r="16" spans="1:8" ht="18">
      <c r="A16" s="245"/>
      <c r="B16" s="237"/>
      <c r="C16" s="237"/>
      <c r="D16" s="237"/>
      <c r="E16" s="237"/>
      <c r="F16" s="238"/>
      <c r="G16" s="238"/>
      <c r="H16" s="238"/>
    </row>
    <row r="17" spans="1:8" ht="26.25">
      <c r="A17" s="72"/>
      <c r="B17" s="73"/>
      <c r="C17" s="73"/>
      <c r="D17" s="74"/>
      <c r="E17" s="75"/>
      <c r="F17" s="109" t="s">
        <v>123</v>
      </c>
      <c r="G17" s="109" t="s">
        <v>121</v>
      </c>
      <c r="H17" s="76" t="s">
        <v>122</v>
      </c>
    </row>
    <row r="18" spans="1:8" ht="15.75">
      <c r="A18" s="241" t="s">
        <v>6</v>
      </c>
      <c r="B18" s="240"/>
      <c r="C18" s="240"/>
      <c r="D18" s="240"/>
      <c r="E18" s="240"/>
      <c r="F18" s="77"/>
      <c r="G18" s="77"/>
      <c r="H18" s="77"/>
    </row>
    <row r="19" spans="1:8" ht="15.75">
      <c r="A19" s="241" t="s">
        <v>7</v>
      </c>
      <c r="B19" s="240"/>
      <c r="C19" s="240"/>
      <c r="D19" s="240"/>
      <c r="E19" s="240"/>
      <c r="F19" s="77"/>
      <c r="G19" s="77"/>
      <c r="H19" s="77"/>
    </row>
    <row r="20" spans="1:8" ht="15.75">
      <c r="A20" s="239" t="s">
        <v>8</v>
      </c>
      <c r="B20" s="240"/>
      <c r="C20" s="240"/>
      <c r="D20" s="240"/>
      <c r="E20" s="240"/>
      <c r="F20" s="77"/>
      <c r="G20" s="77"/>
      <c r="H20" s="77"/>
    </row>
    <row r="21" spans="1:8" ht="18">
      <c r="A21" s="81"/>
      <c r="B21" s="82"/>
      <c r="C21" s="79"/>
      <c r="D21" s="83"/>
      <c r="E21" s="82"/>
      <c r="F21" s="84"/>
      <c r="G21" s="84"/>
      <c r="H21" s="84"/>
    </row>
    <row r="22" spans="1:8" ht="15.75">
      <c r="A22" s="239" t="s">
        <v>9</v>
      </c>
      <c r="B22" s="240"/>
      <c r="C22" s="240"/>
      <c r="D22" s="240"/>
      <c r="E22" s="240"/>
      <c r="F22" s="77">
        <f>SUM(F12,F15,F20)</f>
        <v>0</v>
      </c>
      <c r="G22" s="77">
        <f>SUM(G12,G15,G20)</f>
        <v>0</v>
      </c>
      <c r="H22" s="77">
        <f>SUM(H12,H15,H20)</f>
        <v>0</v>
      </c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topLeftCell="A10" workbookViewId="0">
      <selection activeCell="E4" sqref="E4:E5"/>
    </sheetView>
  </sheetViews>
  <sheetFormatPr defaultColWidth="11.42578125" defaultRowHeight="12.75"/>
  <cols>
    <col min="1" max="1" width="16" style="34" customWidth="1"/>
    <col min="2" max="4" width="17.5703125" style="34" customWidth="1"/>
    <col min="5" max="5" width="17.5703125" style="65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36" t="s">
        <v>10</v>
      </c>
      <c r="B1" s="236"/>
      <c r="C1" s="236"/>
      <c r="D1" s="236"/>
      <c r="E1" s="236"/>
      <c r="F1" s="236"/>
      <c r="G1" s="236"/>
      <c r="H1" s="236"/>
      <c r="I1" s="236"/>
    </row>
    <row r="2" spans="1:9" s="1" customFormat="1" ht="13.5" thickBot="1">
      <c r="A2" s="16"/>
      <c r="I2" s="17" t="s">
        <v>11</v>
      </c>
    </row>
    <row r="3" spans="1:9" s="1" customFormat="1" ht="26.25" thickBot="1">
      <c r="A3" s="90" t="s">
        <v>12</v>
      </c>
      <c r="B3" s="257" t="s">
        <v>84</v>
      </c>
      <c r="C3" s="258"/>
      <c r="D3" s="259"/>
      <c r="E3" s="259"/>
      <c r="F3" s="259"/>
      <c r="G3" s="259"/>
      <c r="H3" s="259"/>
      <c r="I3" s="260"/>
    </row>
    <row r="4" spans="1:9" s="1" customFormat="1" ht="51.75" thickBot="1">
      <c r="A4" s="91" t="s">
        <v>13</v>
      </c>
      <c r="B4" s="18" t="s">
        <v>75</v>
      </c>
      <c r="C4" s="94" t="s">
        <v>76</v>
      </c>
      <c r="D4" s="19" t="s">
        <v>14</v>
      </c>
      <c r="E4" s="19" t="s">
        <v>15</v>
      </c>
      <c r="F4" s="19" t="s">
        <v>109</v>
      </c>
      <c r="G4" s="19" t="s">
        <v>17</v>
      </c>
      <c r="H4" s="19" t="s">
        <v>110</v>
      </c>
      <c r="I4" s="20" t="s">
        <v>106</v>
      </c>
    </row>
    <row r="5" spans="1:9" s="1" customFormat="1">
      <c r="A5" s="100">
        <v>633</v>
      </c>
      <c r="B5" s="101"/>
      <c r="C5" s="213">
        <v>8394000</v>
      </c>
      <c r="D5" s="111"/>
      <c r="E5" s="112"/>
      <c r="F5" s="113"/>
      <c r="G5" s="113"/>
      <c r="H5" s="114"/>
      <c r="I5" s="115"/>
    </row>
    <row r="6" spans="1:9" s="1" customFormat="1">
      <c r="A6" s="21">
        <v>6331</v>
      </c>
      <c r="B6" s="95"/>
      <c r="C6" s="184">
        <v>8394000</v>
      </c>
      <c r="D6" s="117"/>
      <c r="E6" s="118"/>
      <c r="F6" s="110"/>
      <c r="G6" s="110"/>
      <c r="H6" s="119"/>
      <c r="I6" s="120"/>
    </row>
    <row r="7" spans="1:9" s="1" customFormat="1">
      <c r="A7" s="102">
        <v>636</v>
      </c>
      <c r="B7" s="103"/>
      <c r="C7" s="121"/>
      <c r="D7" s="122"/>
      <c r="E7" s="123"/>
      <c r="F7" s="210">
        <v>31000</v>
      </c>
      <c r="G7" s="124"/>
      <c r="H7" s="125"/>
      <c r="I7" s="126"/>
    </row>
    <row r="8" spans="1:9" s="1" customFormat="1">
      <c r="A8" s="21">
        <v>6361</v>
      </c>
      <c r="B8" s="95"/>
      <c r="C8" s="116"/>
      <c r="D8" s="117"/>
      <c r="E8" s="118"/>
      <c r="F8" s="187">
        <v>31000</v>
      </c>
      <c r="G8" s="110"/>
      <c r="H8" s="200">
        <v>8000</v>
      </c>
      <c r="I8" s="120"/>
    </row>
    <row r="9" spans="1:9" s="1" customFormat="1">
      <c r="A9" s="102">
        <v>641</v>
      </c>
      <c r="B9" s="103"/>
      <c r="C9" s="121"/>
      <c r="D9" s="122"/>
      <c r="E9" s="123"/>
      <c r="F9" s="124"/>
      <c r="G9" s="124"/>
      <c r="H9" s="125"/>
      <c r="I9" s="126"/>
    </row>
    <row r="10" spans="1:9" s="1" customFormat="1">
      <c r="A10" s="21">
        <v>6413</v>
      </c>
      <c r="B10" s="95"/>
      <c r="C10" s="116"/>
      <c r="D10" s="117"/>
      <c r="E10" s="118"/>
      <c r="F10" s="110"/>
      <c r="G10" s="110"/>
      <c r="H10" s="119"/>
      <c r="I10" s="120"/>
    </row>
    <row r="11" spans="1:9" s="1" customFormat="1">
      <c r="A11" s="102">
        <v>652</v>
      </c>
      <c r="B11" s="103"/>
      <c r="C11" s="121"/>
      <c r="D11" s="122"/>
      <c r="E11" s="211">
        <v>250000</v>
      </c>
      <c r="F11" s="124"/>
      <c r="G11" s="124"/>
      <c r="H11" s="125"/>
      <c r="I11" s="126"/>
    </row>
    <row r="12" spans="1:9" s="1" customFormat="1">
      <c r="A12" s="21">
        <v>6526</v>
      </c>
      <c r="B12" s="95"/>
      <c r="C12" s="116"/>
      <c r="D12" s="117"/>
      <c r="E12" s="186">
        <v>250000</v>
      </c>
      <c r="F12" s="110"/>
      <c r="G12" s="110"/>
      <c r="H12" s="119"/>
      <c r="I12" s="120"/>
    </row>
    <row r="13" spans="1:9" s="1" customFormat="1">
      <c r="A13" s="102">
        <v>661</v>
      </c>
      <c r="B13" s="104"/>
      <c r="C13" s="127"/>
      <c r="D13" s="212">
        <v>10000</v>
      </c>
      <c r="E13" s="122"/>
      <c r="F13" s="122"/>
      <c r="G13" s="122"/>
      <c r="H13" s="128"/>
      <c r="I13" s="129"/>
    </row>
    <row r="14" spans="1:9" s="1" customFormat="1">
      <c r="A14" s="21">
        <v>6615</v>
      </c>
      <c r="B14" s="22"/>
      <c r="C14" s="130"/>
      <c r="D14" s="185">
        <v>10000</v>
      </c>
      <c r="E14" s="117"/>
      <c r="F14" s="117"/>
      <c r="G14" s="117"/>
      <c r="H14" s="131"/>
      <c r="I14" s="132"/>
    </row>
    <row r="15" spans="1:9" s="1" customFormat="1">
      <c r="A15" s="102">
        <v>663</v>
      </c>
      <c r="B15" s="104"/>
      <c r="C15" s="127"/>
      <c r="D15" s="122"/>
      <c r="E15" s="122"/>
      <c r="F15" s="122"/>
      <c r="G15" s="122"/>
      <c r="H15" s="128"/>
      <c r="I15" s="129"/>
    </row>
    <row r="16" spans="1:9" s="1" customFormat="1">
      <c r="A16" s="21">
        <v>6631</v>
      </c>
      <c r="B16" s="22"/>
      <c r="C16" s="130"/>
      <c r="D16" s="117"/>
      <c r="E16" s="117"/>
      <c r="F16" s="117"/>
      <c r="G16" s="185">
        <v>10000</v>
      </c>
      <c r="H16" s="131"/>
      <c r="I16" s="132"/>
    </row>
    <row r="17" spans="1:9" s="1" customFormat="1">
      <c r="A17" s="102">
        <v>671</v>
      </c>
      <c r="B17" s="195">
        <v>995506.18</v>
      </c>
      <c r="C17" s="127"/>
      <c r="D17" s="122"/>
      <c r="E17" s="122"/>
      <c r="F17" s="122"/>
      <c r="G17" s="122"/>
      <c r="H17" s="128"/>
      <c r="I17" s="129"/>
    </row>
    <row r="18" spans="1:9" s="1" customFormat="1" ht="25.5">
      <c r="A18" s="21" t="s">
        <v>139</v>
      </c>
      <c r="B18" s="188">
        <v>622006</v>
      </c>
      <c r="C18" s="130"/>
      <c r="D18" s="117"/>
      <c r="E18" s="117"/>
      <c r="F18" s="117"/>
      <c r="G18" s="117"/>
      <c r="H18" s="131"/>
      <c r="I18" s="132"/>
    </row>
    <row r="19" spans="1:9" s="1" customFormat="1" ht="25.5">
      <c r="A19" s="21" t="s">
        <v>140</v>
      </c>
      <c r="B19" s="188">
        <v>205375.18</v>
      </c>
      <c r="C19" s="130"/>
      <c r="D19" s="117"/>
      <c r="E19" s="117"/>
      <c r="F19" s="117"/>
      <c r="G19" s="117"/>
      <c r="H19" s="131"/>
      <c r="I19" s="132"/>
    </row>
    <row r="20" spans="1:9" s="1" customFormat="1">
      <c r="A20" s="21" t="s">
        <v>141</v>
      </c>
      <c r="B20" s="188">
        <v>168125</v>
      </c>
      <c r="C20" s="130"/>
      <c r="D20" s="117"/>
      <c r="E20" s="117"/>
      <c r="F20" s="117"/>
      <c r="G20" s="117"/>
      <c r="H20" s="131"/>
      <c r="I20" s="132"/>
    </row>
    <row r="21" spans="1:9" s="1" customFormat="1">
      <c r="A21" s="26">
        <v>7211</v>
      </c>
      <c r="B21" s="22"/>
      <c r="C21" s="130"/>
      <c r="D21" s="117"/>
      <c r="E21" s="117"/>
      <c r="F21" s="117"/>
      <c r="G21" s="117"/>
      <c r="H21" s="131"/>
      <c r="I21" s="196">
        <v>15000</v>
      </c>
    </row>
    <row r="22" spans="1:9" s="1" customFormat="1">
      <c r="A22" s="26">
        <v>4511</v>
      </c>
      <c r="B22" s="228">
        <v>5220172.25</v>
      </c>
      <c r="C22" s="228"/>
      <c r="D22" s="117"/>
      <c r="E22" s="117"/>
      <c r="F22" s="117"/>
      <c r="G22" s="117"/>
      <c r="H22" s="131"/>
      <c r="I22" s="132"/>
    </row>
    <row r="23" spans="1:9" s="1" customFormat="1">
      <c r="A23" s="26"/>
      <c r="B23" s="22"/>
      <c r="C23" s="130"/>
      <c r="D23" s="117"/>
      <c r="E23" s="117"/>
      <c r="F23" s="117"/>
      <c r="G23" s="117"/>
      <c r="H23" s="131"/>
      <c r="I23" s="132"/>
    </row>
    <row r="24" spans="1:9" s="1" customFormat="1" ht="13.5" thickBot="1">
      <c r="A24" s="27"/>
      <c r="B24" s="28"/>
      <c r="C24" s="133"/>
      <c r="D24" s="134"/>
      <c r="E24" s="134"/>
      <c r="F24" s="134"/>
      <c r="G24" s="134"/>
      <c r="H24" s="135"/>
      <c r="I24" s="136"/>
    </row>
    <row r="25" spans="1:9" s="1" customFormat="1" ht="30" customHeight="1" thickBot="1">
      <c r="A25" s="32" t="s">
        <v>20</v>
      </c>
      <c r="B25" s="189">
        <v>6215678.4299999997</v>
      </c>
      <c r="C25" s="190">
        <v>8394000</v>
      </c>
      <c r="D25" s="190">
        <v>10000</v>
      </c>
      <c r="E25" s="190">
        <v>250000</v>
      </c>
      <c r="F25" s="190">
        <v>31000</v>
      </c>
      <c r="G25" s="190">
        <v>10000</v>
      </c>
      <c r="H25" s="190">
        <v>8000</v>
      </c>
      <c r="I25" s="190">
        <v>15000</v>
      </c>
    </row>
    <row r="26" spans="1:9" s="1" customFormat="1" ht="28.5" customHeight="1" thickBot="1">
      <c r="A26" s="32" t="s">
        <v>119</v>
      </c>
      <c r="B26" s="254">
        <f>B25+C25+D25+E25+F25+G25+H25+I25</f>
        <v>14933678.43</v>
      </c>
      <c r="C26" s="255"/>
      <c r="D26" s="255"/>
      <c r="E26" s="255"/>
      <c r="F26" s="255"/>
      <c r="G26" s="255"/>
      <c r="H26" s="255"/>
      <c r="I26" s="256"/>
    </row>
    <row r="27" spans="1:9" ht="13.5" thickBot="1">
      <c r="A27" s="13"/>
      <c r="B27" s="105"/>
      <c r="C27" s="13"/>
      <c r="D27" s="13"/>
      <c r="E27" s="14"/>
      <c r="F27" s="33"/>
      <c r="I27" s="17"/>
    </row>
    <row r="28" spans="1:9" ht="24" customHeight="1" thickBot="1">
      <c r="A28" s="92" t="s">
        <v>12</v>
      </c>
      <c r="B28" s="257" t="s">
        <v>92</v>
      </c>
      <c r="C28" s="258"/>
      <c r="D28" s="259"/>
      <c r="E28" s="259"/>
      <c r="F28" s="259"/>
      <c r="G28" s="259"/>
      <c r="H28" s="259"/>
      <c r="I28" s="260"/>
    </row>
    <row r="29" spans="1:9" ht="77.25" thickBot="1">
      <c r="A29" s="93" t="s">
        <v>13</v>
      </c>
      <c r="B29" s="18" t="s">
        <v>75</v>
      </c>
      <c r="C29" s="94" t="s">
        <v>76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>
      <c r="A30" s="3">
        <v>633</v>
      </c>
      <c r="B30" s="4"/>
      <c r="C30" s="216">
        <v>8394000</v>
      </c>
      <c r="D30" s="5"/>
      <c r="E30" s="6"/>
      <c r="F30" s="7"/>
      <c r="G30" s="7"/>
      <c r="H30" s="8"/>
      <c r="I30" s="9"/>
    </row>
    <row r="31" spans="1:9">
      <c r="A31" s="21">
        <v>636</v>
      </c>
      <c r="B31" s="95"/>
      <c r="C31" s="215"/>
      <c r="D31" s="23"/>
      <c r="E31" s="96"/>
      <c r="F31" s="223">
        <v>31000</v>
      </c>
      <c r="G31" s="97"/>
      <c r="H31" s="224">
        <v>8000</v>
      </c>
      <c r="I31" s="99"/>
    </row>
    <row r="32" spans="1:9">
      <c r="A32" s="21">
        <v>641</v>
      </c>
      <c r="B32" s="95"/>
      <c r="C32" s="215"/>
      <c r="D32" s="23"/>
      <c r="E32" s="96"/>
      <c r="F32" s="97"/>
      <c r="G32" s="97"/>
      <c r="H32" s="98"/>
      <c r="I32" s="99"/>
    </row>
    <row r="33" spans="1:9">
      <c r="A33" s="21">
        <v>652</v>
      </c>
      <c r="B33" s="188"/>
      <c r="C33" s="188"/>
      <c r="D33" s="217"/>
      <c r="E33" s="217">
        <v>250000</v>
      </c>
      <c r="F33" s="217"/>
      <c r="G33" s="217"/>
      <c r="H33" s="218"/>
      <c r="I33" s="219"/>
    </row>
    <row r="34" spans="1:9">
      <c r="A34" s="21">
        <v>661</v>
      </c>
      <c r="B34" s="188"/>
      <c r="C34" s="188"/>
      <c r="D34" s="217">
        <v>10000</v>
      </c>
      <c r="E34" s="217"/>
      <c r="F34" s="217"/>
      <c r="G34" s="217"/>
      <c r="H34" s="218"/>
      <c r="I34" s="219"/>
    </row>
    <row r="35" spans="1:9">
      <c r="A35" s="21">
        <v>663</v>
      </c>
      <c r="B35" s="188"/>
      <c r="C35" s="188"/>
      <c r="D35" s="217"/>
      <c r="E35" s="217"/>
      <c r="F35" s="217"/>
      <c r="G35" s="217">
        <v>10000</v>
      </c>
      <c r="H35" s="218"/>
      <c r="I35" s="219"/>
    </row>
    <row r="36" spans="1:9">
      <c r="A36" s="21">
        <v>671</v>
      </c>
      <c r="B36" s="188">
        <v>841076</v>
      </c>
      <c r="C36" s="188"/>
      <c r="D36" s="217"/>
      <c r="E36" s="217"/>
      <c r="F36" s="217"/>
      <c r="G36" s="217"/>
      <c r="H36" s="218"/>
      <c r="I36" s="219"/>
    </row>
    <row r="37" spans="1:9">
      <c r="A37" s="21">
        <v>721</v>
      </c>
      <c r="B37" s="188"/>
      <c r="C37" s="188"/>
      <c r="D37" s="217"/>
      <c r="E37" s="217"/>
      <c r="F37" s="217"/>
      <c r="G37" s="217"/>
      <c r="H37" s="218"/>
      <c r="I37" s="219">
        <v>30000</v>
      </c>
    </row>
    <row r="38" spans="1:9">
      <c r="A38" s="21"/>
      <c r="B38" s="188"/>
      <c r="C38" s="188"/>
      <c r="D38" s="217"/>
      <c r="E38" s="217"/>
      <c r="F38" s="217"/>
      <c r="G38" s="217"/>
      <c r="H38" s="218"/>
      <c r="I38" s="219"/>
    </row>
    <row r="39" spans="1:9">
      <c r="A39" s="26"/>
      <c r="B39" s="188"/>
      <c r="C39" s="188"/>
      <c r="D39" s="217"/>
      <c r="E39" s="217"/>
      <c r="F39" s="217"/>
      <c r="G39" s="217"/>
      <c r="H39" s="218"/>
      <c r="I39" s="219"/>
    </row>
    <row r="40" spans="1:9" ht="13.5" thickBot="1">
      <c r="A40" s="27"/>
      <c r="B40" s="214"/>
      <c r="C40" s="214"/>
      <c r="D40" s="220"/>
      <c r="E40" s="220"/>
      <c r="F40" s="220"/>
      <c r="G40" s="220"/>
      <c r="H40" s="221"/>
      <c r="I40" s="222"/>
    </row>
    <row r="41" spans="1:9" s="1" customFormat="1" ht="30" customHeight="1" thickBot="1">
      <c r="A41" s="32" t="s">
        <v>20</v>
      </c>
      <c r="B41" s="189">
        <f t="shared" ref="B41:H41" si="0">SUM(B30:B36)</f>
        <v>841076</v>
      </c>
      <c r="C41" s="189">
        <f t="shared" si="0"/>
        <v>8394000</v>
      </c>
      <c r="D41" s="189">
        <f t="shared" si="0"/>
        <v>10000</v>
      </c>
      <c r="E41" s="189">
        <f t="shared" si="0"/>
        <v>250000</v>
      </c>
      <c r="F41" s="189">
        <f t="shared" si="0"/>
        <v>31000</v>
      </c>
      <c r="G41" s="189">
        <f t="shared" si="0"/>
        <v>10000</v>
      </c>
      <c r="H41" s="189">
        <f t="shared" si="0"/>
        <v>8000</v>
      </c>
      <c r="I41" s="189">
        <v>30000</v>
      </c>
    </row>
    <row r="42" spans="1:9" s="1" customFormat="1" ht="28.5" customHeight="1" thickBot="1">
      <c r="A42" s="32" t="s">
        <v>118</v>
      </c>
      <c r="B42" s="254">
        <f>B41+C41+D41+E41+F41+G41+H41+I41</f>
        <v>9574076</v>
      </c>
      <c r="C42" s="255"/>
      <c r="D42" s="255"/>
      <c r="E42" s="255"/>
      <c r="F42" s="255"/>
      <c r="G42" s="255"/>
      <c r="H42" s="255"/>
      <c r="I42" s="256"/>
    </row>
    <row r="43" spans="1:9" ht="13.5" thickBot="1">
      <c r="E43" s="35"/>
      <c r="F43" s="36"/>
    </row>
    <row r="44" spans="1:9" ht="26.25" thickBot="1">
      <c r="A44" s="92" t="s">
        <v>12</v>
      </c>
      <c r="B44" s="257" t="s">
        <v>116</v>
      </c>
      <c r="C44" s="258"/>
      <c r="D44" s="259"/>
      <c r="E44" s="259"/>
      <c r="F44" s="259"/>
      <c r="G44" s="259"/>
      <c r="H44" s="259"/>
      <c r="I44" s="260"/>
    </row>
    <row r="45" spans="1:9" ht="77.25" thickBot="1">
      <c r="A45" s="93" t="s">
        <v>13</v>
      </c>
      <c r="B45" s="18" t="s">
        <v>75</v>
      </c>
      <c r="C45" s="94" t="s">
        <v>76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>
      <c r="A46" s="3">
        <v>633</v>
      </c>
      <c r="B46" s="4"/>
      <c r="C46" s="216">
        <v>8394000</v>
      </c>
      <c r="D46" s="5"/>
      <c r="E46" s="6"/>
      <c r="F46" s="7"/>
      <c r="G46" s="7"/>
      <c r="H46" s="8"/>
      <c r="I46" s="9"/>
    </row>
    <row r="47" spans="1:9">
      <c r="A47" s="21">
        <v>636</v>
      </c>
      <c r="B47" s="95"/>
      <c r="C47" s="95"/>
      <c r="D47" s="23"/>
      <c r="E47" s="96"/>
      <c r="F47" s="223">
        <v>31000</v>
      </c>
      <c r="G47" s="97"/>
      <c r="H47" s="224">
        <v>8000</v>
      </c>
      <c r="I47" s="99"/>
    </row>
    <row r="48" spans="1:9">
      <c r="A48" s="21">
        <v>641</v>
      </c>
      <c r="B48" s="22"/>
      <c r="C48" s="22"/>
      <c r="D48" s="23"/>
      <c r="E48" s="23"/>
      <c r="F48" s="23"/>
      <c r="G48" s="23"/>
      <c r="H48" s="24"/>
      <c r="I48" s="25"/>
    </row>
    <row r="49" spans="1:9">
      <c r="A49" s="21">
        <v>652</v>
      </c>
      <c r="B49" s="22"/>
      <c r="C49" s="22"/>
      <c r="D49" s="23"/>
      <c r="E49" s="217">
        <v>250000</v>
      </c>
      <c r="F49" s="23"/>
      <c r="G49" s="23"/>
      <c r="H49" s="24"/>
      <c r="I49" s="25"/>
    </row>
    <row r="50" spans="1:9">
      <c r="A50" s="21">
        <v>661</v>
      </c>
      <c r="B50" s="22"/>
      <c r="C50" s="22"/>
      <c r="D50" s="217">
        <v>10000</v>
      </c>
      <c r="E50" s="23"/>
      <c r="F50" s="23"/>
      <c r="G50" s="23"/>
      <c r="H50" s="24"/>
      <c r="I50" s="25"/>
    </row>
    <row r="51" spans="1:9">
      <c r="A51" s="21">
        <v>663</v>
      </c>
      <c r="B51" s="22"/>
      <c r="C51" s="22"/>
      <c r="D51" s="23"/>
      <c r="E51" s="23"/>
      <c r="F51" s="23"/>
      <c r="G51" s="217">
        <v>10000</v>
      </c>
      <c r="H51" s="24"/>
      <c r="I51" s="25"/>
    </row>
    <row r="52" spans="1:9" ht="13.5" customHeight="1">
      <c r="A52" s="21">
        <v>671</v>
      </c>
      <c r="B52" s="188">
        <v>841076</v>
      </c>
      <c r="C52" s="22"/>
      <c r="D52" s="23"/>
      <c r="E52" s="23"/>
      <c r="F52" s="23"/>
      <c r="G52" s="23"/>
      <c r="H52" s="24"/>
      <c r="I52" s="25"/>
    </row>
    <row r="53" spans="1:9" ht="13.5" customHeight="1">
      <c r="A53" s="21">
        <v>721</v>
      </c>
      <c r="B53" s="22"/>
      <c r="C53" s="22"/>
      <c r="D53" s="23"/>
      <c r="E53" s="23"/>
      <c r="F53" s="23"/>
      <c r="G53" s="23"/>
      <c r="H53" s="24"/>
      <c r="I53" s="219">
        <v>30000</v>
      </c>
    </row>
    <row r="54" spans="1:9" ht="13.5" customHeight="1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189">
        <f>SUM(B46:B55)</f>
        <v>841076</v>
      </c>
      <c r="C56" s="189">
        <f t="shared" ref="C56:I56" si="1">SUM(C46:C55)</f>
        <v>8394000</v>
      </c>
      <c r="D56" s="189">
        <f t="shared" si="1"/>
        <v>10000</v>
      </c>
      <c r="E56" s="189">
        <f t="shared" si="1"/>
        <v>250000</v>
      </c>
      <c r="F56" s="189">
        <f t="shared" si="1"/>
        <v>31000</v>
      </c>
      <c r="G56" s="189">
        <f t="shared" si="1"/>
        <v>10000</v>
      </c>
      <c r="H56" s="189">
        <f t="shared" si="1"/>
        <v>8000</v>
      </c>
      <c r="I56" s="189">
        <f t="shared" si="1"/>
        <v>30000</v>
      </c>
    </row>
    <row r="57" spans="1:9" s="1" customFormat="1" ht="28.5" customHeight="1" thickBot="1">
      <c r="A57" s="32" t="s">
        <v>117</v>
      </c>
      <c r="B57" s="254">
        <f>B56+C56+D56+E56+F56+G56+H56+I56</f>
        <v>9574076</v>
      </c>
      <c r="C57" s="255"/>
      <c r="D57" s="255"/>
      <c r="E57" s="255"/>
      <c r="F57" s="255"/>
      <c r="G57" s="255"/>
      <c r="H57" s="255"/>
      <c r="I57" s="256"/>
    </row>
    <row r="58" spans="1:9" ht="13.5" customHeight="1">
      <c r="D58" s="37"/>
      <c r="E58" s="35"/>
      <c r="F58" s="38"/>
    </row>
    <row r="59" spans="1:9" ht="13.5" customHeight="1">
      <c r="D59" s="37"/>
      <c r="E59" s="39"/>
      <c r="F59" s="40"/>
    </row>
    <row r="60" spans="1:9" ht="13.5" customHeight="1">
      <c r="E60" s="41"/>
      <c r="F60" s="42"/>
    </row>
    <row r="61" spans="1:9" ht="13.5" customHeight="1">
      <c r="E61" s="43"/>
      <c r="F61" s="44"/>
    </row>
    <row r="62" spans="1:9" ht="13.5" customHeight="1">
      <c r="E62" s="35"/>
      <c r="F62" s="36"/>
    </row>
    <row r="63" spans="1:9" ht="28.5" customHeight="1">
      <c r="D63" s="37"/>
      <c r="E63" s="35"/>
      <c r="F63" s="45"/>
    </row>
    <row r="64" spans="1:9" ht="13.5" customHeight="1">
      <c r="D64" s="37"/>
      <c r="E64" s="35"/>
      <c r="F64" s="40"/>
    </row>
    <row r="65" spans="2:6" ht="13.5" customHeight="1">
      <c r="E65" s="35"/>
      <c r="F65" s="36"/>
    </row>
    <row r="66" spans="2:6" ht="13.5" customHeight="1">
      <c r="E66" s="35"/>
      <c r="F66" s="44"/>
    </row>
    <row r="67" spans="2:6" ht="13.5" customHeight="1">
      <c r="E67" s="35"/>
      <c r="F67" s="36"/>
    </row>
    <row r="68" spans="2:6" ht="22.5" customHeight="1">
      <c r="E68" s="35"/>
      <c r="F68" s="46"/>
    </row>
    <row r="69" spans="2:6" ht="13.5" customHeight="1">
      <c r="E69" s="41"/>
      <c r="F69" s="42"/>
    </row>
    <row r="70" spans="2:6" ht="13.5" customHeight="1">
      <c r="B70" s="37"/>
      <c r="C70" s="37"/>
      <c r="E70" s="41"/>
      <c r="F70" s="47"/>
    </row>
    <row r="71" spans="2:6" ht="13.5" customHeight="1">
      <c r="D71" s="37"/>
      <c r="E71" s="41"/>
      <c r="F71" s="48"/>
    </row>
    <row r="72" spans="2:6" ht="13.5" customHeight="1">
      <c r="D72" s="37"/>
      <c r="E72" s="43"/>
      <c r="F72" s="40"/>
    </row>
    <row r="73" spans="2:6" ht="13.5" customHeight="1">
      <c r="E73" s="35"/>
      <c r="F73" s="36"/>
    </row>
    <row r="74" spans="2:6" ht="13.5" customHeight="1">
      <c r="B74" s="37"/>
      <c r="C74" s="37"/>
      <c r="E74" s="35"/>
      <c r="F74" s="38"/>
    </row>
    <row r="75" spans="2:6" ht="13.5" customHeight="1">
      <c r="D75" s="37"/>
      <c r="E75" s="35"/>
      <c r="F75" s="47"/>
    </row>
    <row r="76" spans="2:6" ht="13.5" customHeight="1">
      <c r="D76" s="37"/>
      <c r="E76" s="43"/>
      <c r="F76" s="40"/>
    </row>
    <row r="77" spans="2:6" ht="13.5" customHeight="1">
      <c r="E77" s="41"/>
      <c r="F77" s="36"/>
    </row>
    <row r="78" spans="2:6" ht="13.5" customHeight="1">
      <c r="D78" s="37"/>
      <c r="E78" s="41"/>
      <c r="F78" s="47"/>
    </row>
    <row r="79" spans="2:6" ht="22.5" customHeight="1">
      <c r="E79" s="43"/>
      <c r="F79" s="46"/>
    </row>
    <row r="80" spans="2:6" ht="13.5" customHeight="1">
      <c r="E80" s="35"/>
      <c r="F80" s="36"/>
    </row>
    <row r="81" spans="1:6" ht="13.5" customHeight="1">
      <c r="E81" s="43"/>
      <c r="F81" s="40"/>
    </row>
    <row r="82" spans="1:6" ht="13.5" customHeight="1">
      <c r="E82" s="35"/>
      <c r="F82" s="36"/>
    </row>
    <row r="83" spans="1:6" ht="13.5" customHeight="1">
      <c r="E83" s="35"/>
      <c r="F83" s="36"/>
    </row>
    <row r="84" spans="1:6" ht="13.5" customHeight="1">
      <c r="A84" s="37"/>
      <c r="E84" s="49"/>
      <c r="F84" s="47"/>
    </row>
    <row r="85" spans="1:6" ht="13.5" customHeight="1">
      <c r="B85" s="37"/>
      <c r="C85" s="37"/>
      <c r="D85" s="37"/>
      <c r="E85" s="50"/>
      <c r="F85" s="47"/>
    </row>
    <row r="86" spans="1:6" ht="13.5" customHeight="1">
      <c r="B86" s="37"/>
      <c r="C86" s="37"/>
      <c r="D86" s="37"/>
      <c r="E86" s="50"/>
      <c r="F86" s="38"/>
    </row>
    <row r="87" spans="1:6" ht="13.5" customHeight="1">
      <c r="B87" s="37"/>
      <c r="C87" s="37"/>
      <c r="D87" s="37"/>
      <c r="E87" s="43"/>
      <c r="F87" s="44"/>
    </row>
    <row r="88" spans="1:6">
      <c r="E88" s="35"/>
      <c r="F88" s="36"/>
    </row>
    <row r="89" spans="1:6">
      <c r="B89" s="37"/>
      <c r="C89" s="37"/>
      <c r="E89" s="35"/>
      <c r="F89" s="47"/>
    </row>
    <row r="90" spans="1:6">
      <c r="D90" s="37"/>
      <c r="E90" s="35"/>
      <c r="F90" s="38"/>
    </row>
    <row r="91" spans="1:6">
      <c r="D91" s="37"/>
      <c r="E91" s="43"/>
      <c r="F91" s="40"/>
    </row>
    <row r="92" spans="1:6">
      <c r="E92" s="35"/>
      <c r="F92" s="36"/>
    </row>
    <row r="93" spans="1:6">
      <c r="E93" s="35"/>
      <c r="F93" s="36"/>
    </row>
    <row r="94" spans="1:6">
      <c r="E94" s="51"/>
      <c r="F94" s="52"/>
    </row>
    <row r="95" spans="1:6">
      <c r="E95" s="35"/>
      <c r="F95" s="36"/>
    </row>
    <row r="96" spans="1:6">
      <c r="E96" s="35"/>
      <c r="F96" s="36"/>
    </row>
    <row r="97" spans="1:6">
      <c r="E97" s="35"/>
      <c r="F97" s="36"/>
    </row>
    <row r="98" spans="1:6">
      <c r="E98" s="43"/>
      <c r="F98" s="40"/>
    </row>
    <row r="99" spans="1:6">
      <c r="E99" s="35"/>
      <c r="F99" s="36"/>
    </row>
    <row r="100" spans="1:6">
      <c r="E100" s="43"/>
      <c r="F100" s="40"/>
    </row>
    <row r="101" spans="1:6">
      <c r="E101" s="35"/>
      <c r="F101" s="36"/>
    </row>
    <row r="102" spans="1:6">
      <c r="E102" s="35"/>
      <c r="F102" s="36"/>
    </row>
    <row r="103" spans="1:6">
      <c r="E103" s="35"/>
      <c r="F103" s="36"/>
    </row>
    <row r="104" spans="1:6">
      <c r="E104" s="35"/>
      <c r="F104" s="36"/>
    </row>
    <row r="105" spans="1:6" ht="28.5" customHeight="1">
      <c r="A105" s="53"/>
      <c r="B105" s="53"/>
      <c r="C105" s="53"/>
      <c r="D105" s="53"/>
      <c r="E105" s="54"/>
      <c r="F105" s="55"/>
    </row>
    <row r="106" spans="1:6">
      <c r="D106" s="37"/>
      <c r="E106" s="35"/>
      <c r="F106" s="38"/>
    </row>
    <row r="107" spans="1:6">
      <c r="E107" s="56"/>
      <c r="F107" s="57"/>
    </row>
    <row r="108" spans="1:6">
      <c r="E108" s="35"/>
      <c r="F108" s="36"/>
    </row>
    <row r="109" spans="1:6">
      <c r="E109" s="51"/>
      <c r="F109" s="52"/>
    </row>
    <row r="110" spans="1:6">
      <c r="E110" s="51"/>
      <c r="F110" s="52"/>
    </row>
    <row r="111" spans="1:6">
      <c r="E111" s="35"/>
      <c r="F111" s="36"/>
    </row>
    <row r="112" spans="1:6">
      <c r="E112" s="43"/>
      <c r="F112" s="40"/>
    </row>
    <row r="113" spans="4:6">
      <c r="E113" s="35"/>
      <c r="F113" s="36"/>
    </row>
    <row r="114" spans="4:6">
      <c r="E114" s="35"/>
      <c r="F114" s="36"/>
    </row>
    <row r="115" spans="4:6">
      <c r="E115" s="43"/>
      <c r="F115" s="40"/>
    </row>
    <row r="116" spans="4:6">
      <c r="E116" s="35"/>
      <c r="F116" s="36"/>
    </row>
    <row r="117" spans="4:6">
      <c r="E117" s="51"/>
      <c r="F117" s="52"/>
    </row>
    <row r="118" spans="4:6">
      <c r="E118" s="43"/>
      <c r="F118" s="57"/>
    </row>
    <row r="119" spans="4:6">
      <c r="E119" s="41"/>
      <c r="F119" s="52"/>
    </row>
    <row r="120" spans="4:6">
      <c r="E120" s="43"/>
      <c r="F120" s="40"/>
    </row>
    <row r="121" spans="4:6">
      <c r="E121" s="35"/>
      <c r="F121" s="36"/>
    </row>
    <row r="122" spans="4:6">
      <c r="D122" s="37"/>
      <c r="E122" s="35"/>
      <c r="F122" s="38"/>
    </row>
    <row r="123" spans="4:6">
      <c r="E123" s="41"/>
      <c r="F123" s="40"/>
    </row>
    <row r="124" spans="4:6">
      <c r="E124" s="41"/>
      <c r="F124" s="52"/>
    </row>
    <row r="125" spans="4:6">
      <c r="D125" s="37"/>
      <c r="E125" s="41"/>
      <c r="F125" s="58"/>
    </row>
    <row r="126" spans="4:6">
      <c r="D126" s="37"/>
      <c r="E126" s="43"/>
      <c r="F126" s="44"/>
    </row>
    <row r="127" spans="4:6">
      <c r="E127" s="35"/>
      <c r="F127" s="36"/>
    </row>
    <row r="128" spans="4:6">
      <c r="E128" s="56"/>
      <c r="F128" s="59"/>
    </row>
    <row r="129" spans="1:6" ht="11.25" customHeight="1">
      <c r="E129" s="51"/>
      <c r="F129" s="52"/>
    </row>
    <row r="130" spans="1:6" ht="24" customHeight="1">
      <c r="B130" s="37"/>
      <c r="C130" s="37"/>
      <c r="E130" s="51"/>
      <c r="F130" s="60"/>
    </row>
    <row r="131" spans="1:6" ht="15" customHeight="1">
      <c r="D131" s="37"/>
      <c r="E131" s="51"/>
      <c r="F131" s="60"/>
    </row>
    <row r="132" spans="1:6" ht="11.25" customHeight="1">
      <c r="E132" s="56"/>
      <c r="F132" s="57"/>
    </row>
    <row r="133" spans="1:6">
      <c r="E133" s="51"/>
      <c r="F133" s="52"/>
    </row>
    <row r="134" spans="1:6" ht="13.5" customHeight="1">
      <c r="B134" s="37"/>
      <c r="C134" s="37"/>
      <c r="E134" s="51"/>
      <c r="F134" s="61"/>
    </row>
    <row r="135" spans="1:6" ht="12.75" customHeight="1">
      <c r="D135" s="37"/>
      <c r="E135" s="51"/>
      <c r="F135" s="38"/>
    </row>
    <row r="136" spans="1:6" ht="12.75" customHeight="1">
      <c r="D136" s="37"/>
      <c r="E136" s="43"/>
      <c r="F136" s="44"/>
    </row>
    <row r="137" spans="1:6">
      <c r="E137" s="35"/>
      <c r="F137" s="36"/>
    </row>
    <row r="138" spans="1:6">
      <c r="D138" s="37"/>
      <c r="E138" s="35"/>
      <c r="F138" s="58"/>
    </row>
    <row r="139" spans="1:6">
      <c r="E139" s="56"/>
      <c r="F139" s="57"/>
    </row>
    <row r="140" spans="1:6">
      <c r="E140" s="51"/>
      <c r="F140" s="52"/>
    </row>
    <row r="141" spans="1:6">
      <c r="E141" s="35"/>
      <c r="F141" s="36"/>
    </row>
    <row r="142" spans="1:6" ht="19.5" customHeight="1">
      <c r="A142" s="62"/>
      <c r="B142" s="13"/>
      <c r="C142" s="13"/>
      <c r="D142" s="13"/>
      <c r="E142" s="13"/>
      <c r="F142" s="47"/>
    </row>
    <row r="143" spans="1:6" ht="15" customHeight="1">
      <c r="A143" s="37"/>
      <c r="E143" s="49"/>
      <c r="F143" s="47"/>
    </row>
    <row r="144" spans="1:6">
      <c r="A144" s="37"/>
      <c r="B144" s="37"/>
      <c r="C144" s="37"/>
      <c r="E144" s="49"/>
      <c r="F144" s="38"/>
    </row>
    <row r="145" spans="1:6">
      <c r="D145" s="37"/>
      <c r="E145" s="35"/>
      <c r="F145" s="47"/>
    </row>
    <row r="146" spans="1:6">
      <c r="E146" s="39"/>
      <c r="F146" s="40"/>
    </row>
    <row r="147" spans="1:6">
      <c r="B147" s="37"/>
      <c r="C147" s="37"/>
      <c r="E147" s="35"/>
      <c r="F147" s="38"/>
    </row>
    <row r="148" spans="1:6">
      <c r="D148" s="37"/>
      <c r="E148" s="35"/>
      <c r="F148" s="38"/>
    </row>
    <row r="149" spans="1:6">
      <c r="E149" s="43"/>
      <c r="F149" s="44"/>
    </row>
    <row r="150" spans="1:6" ht="22.5" customHeight="1">
      <c r="D150" s="37"/>
      <c r="E150" s="35"/>
      <c r="F150" s="45"/>
    </row>
    <row r="151" spans="1:6">
      <c r="E151" s="35"/>
      <c r="F151" s="44"/>
    </row>
    <row r="152" spans="1:6">
      <c r="B152" s="37"/>
      <c r="C152" s="37"/>
      <c r="E152" s="41"/>
      <c r="F152" s="47"/>
    </row>
    <row r="153" spans="1:6">
      <c r="D153" s="37"/>
      <c r="E153" s="41"/>
      <c r="F153" s="48"/>
    </row>
    <row r="154" spans="1:6">
      <c r="E154" s="43"/>
      <c r="F154" s="40"/>
    </row>
    <row r="155" spans="1:6" ht="13.5" customHeight="1">
      <c r="A155" s="37"/>
      <c r="E155" s="49"/>
      <c r="F155" s="47"/>
    </row>
    <row r="156" spans="1:6" ht="13.5" customHeight="1">
      <c r="B156" s="37"/>
      <c r="C156" s="37"/>
      <c r="E156" s="35"/>
      <c r="F156" s="47"/>
    </row>
    <row r="157" spans="1:6" ht="13.5" customHeight="1">
      <c r="D157" s="37"/>
      <c r="E157" s="35"/>
      <c r="F157" s="38"/>
    </row>
    <row r="158" spans="1:6">
      <c r="D158" s="37"/>
      <c r="E158" s="43"/>
      <c r="F158" s="40"/>
    </row>
    <row r="159" spans="1:6">
      <c r="D159" s="37"/>
      <c r="E159" s="35"/>
      <c r="F159" s="38"/>
    </row>
    <row r="160" spans="1:6">
      <c r="E160" s="56"/>
      <c r="F160" s="57"/>
    </row>
    <row r="161" spans="1:6">
      <c r="D161" s="37"/>
      <c r="E161" s="41"/>
      <c r="F161" s="58"/>
    </row>
    <row r="162" spans="1:6">
      <c r="D162" s="37"/>
      <c r="E162" s="43"/>
      <c r="F162" s="44"/>
    </row>
    <row r="163" spans="1:6">
      <c r="E163" s="56"/>
      <c r="F163" s="63"/>
    </row>
    <row r="164" spans="1:6">
      <c r="B164" s="37"/>
      <c r="C164" s="37"/>
      <c r="E164" s="51"/>
      <c r="F164" s="61"/>
    </row>
    <row r="165" spans="1:6">
      <c r="D165" s="37"/>
      <c r="E165" s="51"/>
      <c r="F165" s="38"/>
    </row>
    <row r="166" spans="1:6">
      <c r="D166" s="37"/>
      <c r="E166" s="43"/>
      <c r="F166" s="44"/>
    </row>
    <row r="167" spans="1:6">
      <c r="D167" s="37"/>
      <c r="E167" s="43"/>
      <c r="F167" s="44"/>
    </row>
    <row r="168" spans="1:6">
      <c r="E168" s="35"/>
      <c r="F168" s="36"/>
    </row>
    <row r="169" spans="1:6" s="64" customFormat="1" ht="18" customHeight="1">
      <c r="A169" s="261"/>
      <c r="B169" s="262"/>
      <c r="C169" s="262"/>
      <c r="D169" s="262"/>
      <c r="E169" s="262"/>
      <c r="F169" s="262"/>
    </row>
    <row r="170" spans="1:6" ht="28.5" customHeight="1">
      <c r="A170" s="53"/>
      <c r="B170" s="53"/>
      <c r="C170" s="53"/>
      <c r="D170" s="53"/>
      <c r="E170" s="54"/>
      <c r="F170" s="55"/>
    </row>
    <row r="172" spans="1:6" ht="15.75">
      <c r="A172" s="66"/>
      <c r="B172" s="37"/>
      <c r="C172" s="37"/>
      <c r="D172" s="37"/>
      <c r="E172" s="67"/>
      <c r="F172" s="12"/>
    </row>
    <row r="173" spans="1:6">
      <c r="A173" s="37"/>
      <c r="B173" s="37"/>
      <c r="C173" s="37"/>
      <c r="D173" s="37"/>
      <c r="E173" s="67"/>
      <c r="F173" s="12"/>
    </row>
    <row r="174" spans="1:6" ht="17.25" customHeight="1">
      <c r="A174" s="37"/>
      <c r="B174" s="37"/>
      <c r="C174" s="37"/>
      <c r="D174" s="37"/>
      <c r="E174" s="67"/>
      <c r="F174" s="12"/>
    </row>
    <row r="175" spans="1:6" ht="13.5" customHeight="1">
      <c r="A175" s="37"/>
      <c r="B175" s="37"/>
      <c r="C175" s="37"/>
      <c r="D175" s="37"/>
      <c r="E175" s="67"/>
      <c r="F175" s="12"/>
    </row>
    <row r="176" spans="1:6">
      <c r="A176" s="37"/>
      <c r="B176" s="37"/>
      <c r="C176" s="37"/>
      <c r="D176" s="37"/>
      <c r="E176" s="67"/>
      <c r="F176" s="12"/>
    </row>
    <row r="177" spans="1:6">
      <c r="A177" s="37"/>
      <c r="B177" s="37"/>
      <c r="C177" s="37"/>
      <c r="D177" s="37"/>
    </row>
    <row r="178" spans="1:6">
      <c r="A178" s="37"/>
      <c r="B178" s="37"/>
      <c r="C178" s="37"/>
      <c r="D178" s="37"/>
      <c r="E178" s="67"/>
      <c r="F178" s="12"/>
    </row>
    <row r="179" spans="1:6">
      <c r="A179" s="37"/>
      <c r="B179" s="37"/>
      <c r="C179" s="37"/>
      <c r="D179" s="37"/>
      <c r="E179" s="67"/>
      <c r="F179" s="68"/>
    </row>
    <row r="180" spans="1:6">
      <c r="A180" s="37"/>
      <c r="B180" s="37"/>
      <c r="C180" s="37"/>
      <c r="D180" s="37"/>
      <c r="E180" s="67"/>
      <c r="F180" s="12"/>
    </row>
    <row r="181" spans="1:6" ht="22.5" customHeight="1">
      <c r="A181" s="37"/>
      <c r="B181" s="37"/>
      <c r="C181" s="37"/>
      <c r="D181" s="37"/>
      <c r="E181" s="67"/>
      <c r="F181" s="45"/>
    </row>
    <row r="182" spans="1:6" ht="22.5" customHeight="1">
      <c r="E182" s="43"/>
      <c r="F182" s="46"/>
    </row>
  </sheetData>
  <mergeCells count="8">
    <mergeCell ref="A1:I1"/>
    <mergeCell ref="B26:I26"/>
    <mergeCell ref="B28:I28"/>
    <mergeCell ref="B42:I42"/>
    <mergeCell ref="B44:I44"/>
    <mergeCell ref="A169:F169"/>
    <mergeCell ref="B3:I3"/>
    <mergeCell ref="B57:I57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5"/>
  <sheetViews>
    <sheetView workbookViewId="0">
      <pane ySplit="3" topLeftCell="A247" activePane="bottomLeft" state="frozen"/>
      <selection pane="bottomLeft" activeCell="E273" sqref="E273"/>
    </sheetView>
  </sheetViews>
  <sheetFormatPr defaultColWidth="11.42578125" defaultRowHeight="12.75"/>
  <cols>
    <col min="1" max="1" width="3" style="10" customWidth="1"/>
    <col min="2" max="2" width="5.5703125" style="87" customWidth="1"/>
    <col min="3" max="3" width="26.140625" style="88" customWidth="1"/>
    <col min="4" max="4" width="12.42578125" style="2" customWidth="1"/>
    <col min="5" max="6" width="11.7109375" style="2" customWidth="1"/>
    <col min="7" max="7" width="9" style="2" customWidth="1"/>
    <col min="8" max="8" width="10.42578125" style="2" customWidth="1"/>
    <col min="9" max="10" width="9" style="2" customWidth="1"/>
    <col min="11" max="11" width="9.42578125" style="2" customWidth="1"/>
    <col min="12" max="12" width="11.85546875" style="2" customWidth="1"/>
    <col min="13" max="13" width="13" style="2" customWidth="1"/>
    <col min="14" max="14" width="9.85546875" style="2" customWidth="1"/>
    <col min="15" max="15" width="2.28515625" style="2" hidden="1" customWidth="1"/>
    <col min="16" max="16" width="0.140625" style="2" customWidth="1"/>
    <col min="17" max="16384" width="11.42578125" style="10"/>
  </cols>
  <sheetData>
    <row r="1" spans="1:16" ht="24" customHeight="1">
      <c r="A1" s="201"/>
      <c r="B1" s="233" t="s">
        <v>21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5"/>
    </row>
    <row r="2" spans="1:16" s="12" customFormat="1" ht="45">
      <c r="A2" s="202"/>
      <c r="B2" s="89" t="s">
        <v>22</v>
      </c>
      <c r="C2" s="89" t="s">
        <v>23</v>
      </c>
      <c r="D2" s="11" t="s">
        <v>144</v>
      </c>
      <c r="E2" s="89" t="s">
        <v>75</v>
      </c>
      <c r="F2" s="89" t="s">
        <v>76</v>
      </c>
      <c r="G2" s="89" t="s">
        <v>14</v>
      </c>
      <c r="H2" s="89" t="s">
        <v>15</v>
      </c>
      <c r="I2" s="89" t="s">
        <v>108</v>
      </c>
      <c r="J2" s="89" t="s">
        <v>112</v>
      </c>
      <c r="K2" s="89" t="s">
        <v>111</v>
      </c>
      <c r="L2" s="89" t="s">
        <v>107</v>
      </c>
      <c r="M2" s="89" t="s">
        <v>142</v>
      </c>
      <c r="N2" s="89" t="s">
        <v>143</v>
      </c>
      <c r="O2" s="89"/>
      <c r="P2" s="89"/>
    </row>
    <row r="3" spans="1:16" ht="2.25" customHeight="1">
      <c r="A3" s="203"/>
      <c r="B3" s="144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s="12" customFormat="1">
      <c r="A4" s="202"/>
      <c r="B4" s="144"/>
      <c r="C4" s="150" t="s">
        <v>101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>
      <c r="A5" s="203"/>
      <c r="B5" s="144"/>
      <c r="C5" s="145" t="s">
        <v>102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s="12" customFormat="1">
      <c r="A6" s="202"/>
      <c r="B6" s="270" t="s">
        <v>82</v>
      </c>
      <c r="C6" s="270"/>
      <c r="D6" s="175">
        <v>8394000</v>
      </c>
      <c r="E6" s="152">
        <f t="shared" ref="E6:J6" si="0">E8</f>
        <v>0</v>
      </c>
      <c r="F6" s="175">
        <f t="shared" si="0"/>
        <v>8394000</v>
      </c>
      <c r="G6" s="152">
        <f t="shared" si="0"/>
        <v>0</v>
      </c>
      <c r="H6" s="152">
        <f t="shared" si="0"/>
        <v>0</v>
      </c>
      <c r="I6" s="152">
        <f t="shared" si="0"/>
        <v>0</v>
      </c>
      <c r="J6" s="152">
        <f t="shared" si="0"/>
        <v>0</v>
      </c>
      <c r="K6" s="152"/>
      <c r="L6" s="152"/>
      <c r="M6" s="152"/>
      <c r="N6" s="152"/>
      <c r="O6" s="175"/>
      <c r="P6" s="175"/>
    </row>
    <row r="7" spans="1:16" s="12" customFormat="1" ht="12.75" customHeight="1">
      <c r="A7" s="202"/>
      <c r="B7" s="197" t="s">
        <v>78</v>
      </c>
      <c r="C7" s="153" t="s">
        <v>79</v>
      </c>
      <c r="D7" s="176">
        <v>8394000</v>
      </c>
      <c r="E7" s="154">
        <f t="shared" ref="E7:J7" si="1">E8</f>
        <v>0</v>
      </c>
      <c r="F7" s="176">
        <f t="shared" si="1"/>
        <v>8394000</v>
      </c>
      <c r="G7" s="154">
        <f t="shared" si="1"/>
        <v>0</v>
      </c>
      <c r="H7" s="154">
        <f t="shared" si="1"/>
        <v>0</v>
      </c>
      <c r="I7" s="154">
        <f t="shared" si="1"/>
        <v>0</v>
      </c>
      <c r="J7" s="154">
        <f t="shared" si="1"/>
        <v>0</v>
      </c>
      <c r="K7" s="154"/>
      <c r="L7" s="154"/>
      <c r="M7" s="154"/>
      <c r="N7" s="154"/>
      <c r="O7" s="176"/>
      <c r="P7" s="176"/>
    </row>
    <row r="8" spans="1:16" s="12" customFormat="1">
      <c r="A8" s="202"/>
      <c r="B8" s="138">
        <v>3</v>
      </c>
      <c r="C8" s="155" t="s">
        <v>24</v>
      </c>
      <c r="D8" s="177">
        <v>8394000</v>
      </c>
      <c r="E8" s="156">
        <f t="shared" ref="E8:J8" si="2">E9+E19</f>
        <v>0</v>
      </c>
      <c r="F8" s="177">
        <f t="shared" si="2"/>
        <v>8394000</v>
      </c>
      <c r="G8" s="156">
        <f t="shared" si="2"/>
        <v>0</v>
      </c>
      <c r="H8" s="156">
        <f t="shared" si="2"/>
        <v>0</v>
      </c>
      <c r="I8" s="156">
        <f t="shared" si="2"/>
        <v>0</v>
      </c>
      <c r="J8" s="156">
        <f t="shared" si="2"/>
        <v>0</v>
      </c>
      <c r="K8" s="156"/>
      <c r="L8" s="156"/>
      <c r="M8" s="156"/>
      <c r="N8" s="156"/>
      <c r="O8" s="177"/>
      <c r="P8" s="177"/>
    </row>
    <row r="9" spans="1:16" s="12" customFormat="1">
      <c r="A9" s="202"/>
      <c r="B9" s="141">
        <v>31</v>
      </c>
      <c r="C9" s="142" t="s">
        <v>25</v>
      </c>
      <c r="D9" s="174">
        <v>7800000</v>
      </c>
      <c r="E9" s="143">
        <f t="shared" ref="E9:J9" si="3">E10+E14+E16</f>
        <v>0</v>
      </c>
      <c r="F9" s="174">
        <f t="shared" si="3"/>
        <v>7800000</v>
      </c>
      <c r="G9" s="143">
        <f t="shared" si="3"/>
        <v>0</v>
      </c>
      <c r="H9" s="143">
        <f t="shared" si="3"/>
        <v>0</v>
      </c>
      <c r="I9" s="143">
        <f t="shared" si="3"/>
        <v>0</v>
      </c>
      <c r="J9" s="143">
        <f t="shared" si="3"/>
        <v>0</v>
      </c>
      <c r="K9" s="143"/>
      <c r="L9" s="143"/>
      <c r="M9" s="143"/>
      <c r="N9" s="143"/>
      <c r="O9" s="174"/>
      <c r="P9" s="174"/>
    </row>
    <row r="10" spans="1:16">
      <c r="A10" s="203"/>
      <c r="B10" s="144">
        <v>311</v>
      </c>
      <c r="C10" s="145" t="s">
        <v>26</v>
      </c>
      <c r="D10" s="172">
        <v>6520000</v>
      </c>
      <c r="E10" s="157">
        <f t="shared" ref="E10:J10" si="4">E11+E12+E13</f>
        <v>0</v>
      </c>
      <c r="F10" s="172">
        <v>6520000</v>
      </c>
      <c r="G10" s="157">
        <f t="shared" si="4"/>
        <v>0</v>
      </c>
      <c r="H10" s="157">
        <f t="shared" si="4"/>
        <v>0</v>
      </c>
      <c r="I10" s="157">
        <f t="shared" si="4"/>
        <v>0</v>
      </c>
      <c r="J10" s="157">
        <f t="shared" si="4"/>
        <v>0</v>
      </c>
      <c r="K10" s="157"/>
      <c r="L10" s="157"/>
      <c r="M10" s="157"/>
      <c r="N10" s="157"/>
      <c r="O10" s="172"/>
      <c r="P10" s="172"/>
    </row>
    <row r="11" spans="1:16" ht="12.75" customHeight="1">
      <c r="A11" s="203"/>
      <c r="B11" s="147">
        <v>3111</v>
      </c>
      <c r="C11" s="148" t="s">
        <v>43</v>
      </c>
      <c r="D11" s="173">
        <v>6100000</v>
      </c>
      <c r="E11" s="146">
        <v>0</v>
      </c>
      <c r="F11" s="173">
        <v>6100000</v>
      </c>
      <c r="G11" s="146"/>
      <c r="H11" s="146"/>
      <c r="I11" s="146"/>
      <c r="J11" s="146"/>
      <c r="K11" s="146"/>
      <c r="L11" s="146"/>
      <c r="M11" s="146"/>
      <c r="N11" s="146"/>
      <c r="O11" s="173"/>
      <c r="P11" s="173"/>
    </row>
    <row r="12" spans="1:16" ht="12.75" customHeight="1">
      <c r="A12" s="203"/>
      <c r="B12" s="147">
        <v>3113</v>
      </c>
      <c r="C12" s="148" t="s">
        <v>44</v>
      </c>
      <c r="D12" s="173">
        <v>70000</v>
      </c>
      <c r="E12" s="146">
        <v>0</v>
      </c>
      <c r="F12" s="173">
        <v>70000</v>
      </c>
      <c r="G12" s="146"/>
      <c r="H12" s="146"/>
      <c r="I12" s="146"/>
      <c r="J12" s="146"/>
      <c r="K12" s="146"/>
      <c r="L12" s="146"/>
      <c r="M12" s="146"/>
      <c r="N12" s="146"/>
      <c r="O12" s="173"/>
      <c r="P12" s="173"/>
    </row>
    <row r="13" spans="1:16" ht="12.75" customHeight="1">
      <c r="A13" s="203"/>
      <c r="B13" s="147">
        <v>3114</v>
      </c>
      <c r="C13" s="148" t="s">
        <v>45</v>
      </c>
      <c r="D13" s="173">
        <v>350000</v>
      </c>
      <c r="E13" s="146">
        <v>0</v>
      </c>
      <c r="F13" s="173">
        <v>350000</v>
      </c>
      <c r="G13" s="146"/>
      <c r="H13" s="146"/>
      <c r="I13" s="146"/>
      <c r="J13" s="146"/>
      <c r="K13" s="146"/>
      <c r="L13" s="146"/>
      <c r="M13" s="146"/>
      <c r="N13" s="146"/>
      <c r="O13" s="173"/>
      <c r="P13" s="173"/>
    </row>
    <row r="14" spans="1:16" ht="12.75" customHeight="1">
      <c r="A14" s="203"/>
      <c r="B14" s="144">
        <v>312</v>
      </c>
      <c r="C14" s="145" t="s">
        <v>27</v>
      </c>
      <c r="D14" s="172">
        <v>80000</v>
      </c>
      <c r="E14" s="157">
        <v>0</v>
      </c>
      <c r="F14" s="172">
        <v>80000</v>
      </c>
      <c r="G14" s="157">
        <f>G15</f>
        <v>0</v>
      </c>
      <c r="H14" s="157">
        <f>H15</f>
        <v>0</v>
      </c>
      <c r="I14" s="157">
        <f>I15</f>
        <v>0</v>
      </c>
      <c r="J14" s="157">
        <f>J15</f>
        <v>0</v>
      </c>
      <c r="K14" s="157"/>
      <c r="L14" s="157"/>
      <c r="M14" s="157"/>
      <c r="N14" s="157"/>
      <c r="O14" s="172"/>
      <c r="P14" s="172"/>
    </row>
    <row r="15" spans="1:16" ht="12.75" customHeight="1">
      <c r="A15" s="203"/>
      <c r="B15" s="147">
        <v>3121</v>
      </c>
      <c r="C15" s="148" t="s">
        <v>114</v>
      </c>
      <c r="D15" s="173">
        <v>80000</v>
      </c>
      <c r="E15" s="146">
        <v>0</v>
      </c>
      <c r="F15" s="173">
        <v>80000</v>
      </c>
      <c r="G15" s="146"/>
      <c r="H15" s="146"/>
      <c r="I15" s="146"/>
      <c r="J15" s="146"/>
      <c r="K15" s="146"/>
      <c r="L15" s="146"/>
      <c r="M15" s="146"/>
      <c r="N15" s="146"/>
      <c r="O15" s="173"/>
      <c r="P15" s="173"/>
    </row>
    <row r="16" spans="1:16">
      <c r="A16" s="203"/>
      <c r="B16" s="144">
        <v>313</v>
      </c>
      <c r="C16" s="145" t="s">
        <v>28</v>
      </c>
      <c r="D16" s="172">
        <v>1200000</v>
      </c>
      <c r="E16" s="157">
        <f t="shared" ref="E16:J16" si="5">E17+E18</f>
        <v>0</v>
      </c>
      <c r="F16" s="172">
        <v>1200000</v>
      </c>
      <c r="G16" s="157">
        <f t="shared" si="5"/>
        <v>0</v>
      </c>
      <c r="H16" s="157">
        <f t="shared" si="5"/>
        <v>0</v>
      </c>
      <c r="I16" s="157">
        <f t="shared" si="5"/>
        <v>0</v>
      </c>
      <c r="J16" s="157">
        <f t="shared" si="5"/>
        <v>0</v>
      </c>
      <c r="K16" s="157"/>
      <c r="L16" s="157"/>
      <c r="M16" s="157"/>
      <c r="N16" s="157"/>
      <c r="O16" s="172"/>
      <c r="P16" s="172"/>
    </row>
    <row r="17" spans="1:16" ht="12.75" customHeight="1">
      <c r="A17" s="203"/>
      <c r="B17" s="147">
        <v>3132</v>
      </c>
      <c r="C17" s="148" t="s">
        <v>46</v>
      </c>
      <c r="D17" s="173">
        <v>1050000</v>
      </c>
      <c r="E17" s="146">
        <v>0</v>
      </c>
      <c r="F17" s="173">
        <v>1050000</v>
      </c>
      <c r="G17" s="146"/>
      <c r="H17" s="146"/>
      <c r="I17" s="146"/>
      <c r="J17" s="146"/>
      <c r="K17" s="146"/>
      <c r="L17" s="146"/>
      <c r="M17" s="146"/>
      <c r="N17" s="146"/>
      <c r="O17" s="173"/>
      <c r="P17" s="173"/>
    </row>
    <row r="18" spans="1:16" ht="26.25" customHeight="1">
      <c r="A18" s="203"/>
      <c r="B18" s="147">
        <v>3133</v>
      </c>
      <c r="C18" s="148" t="s">
        <v>47</v>
      </c>
      <c r="D18" s="173">
        <v>150000</v>
      </c>
      <c r="E18" s="146">
        <v>0</v>
      </c>
      <c r="F18" s="208" t="s">
        <v>113</v>
      </c>
      <c r="G18" s="146"/>
      <c r="H18" s="146"/>
      <c r="I18" s="146"/>
      <c r="J18" s="146"/>
      <c r="K18" s="146"/>
      <c r="L18" s="146"/>
      <c r="M18" s="146"/>
      <c r="N18" s="146"/>
      <c r="O18" s="173"/>
      <c r="P18" s="173"/>
    </row>
    <row r="19" spans="1:16">
      <c r="A19" s="203"/>
      <c r="B19" s="141">
        <v>32</v>
      </c>
      <c r="C19" s="142" t="s">
        <v>29</v>
      </c>
      <c r="D19" s="174">
        <v>594000</v>
      </c>
      <c r="E19" s="143">
        <f t="shared" ref="E19:J19" si="6">E20+E22</f>
        <v>0</v>
      </c>
      <c r="F19" s="174">
        <f t="shared" si="6"/>
        <v>594000</v>
      </c>
      <c r="G19" s="143">
        <f t="shared" si="6"/>
        <v>0</v>
      </c>
      <c r="H19" s="143">
        <f t="shared" si="6"/>
        <v>0</v>
      </c>
      <c r="I19" s="143">
        <f t="shared" si="6"/>
        <v>0</v>
      </c>
      <c r="J19" s="143">
        <f t="shared" si="6"/>
        <v>0</v>
      </c>
      <c r="K19" s="143"/>
      <c r="L19" s="143"/>
      <c r="M19" s="143"/>
      <c r="N19" s="143"/>
      <c r="O19" s="174"/>
      <c r="P19" s="174"/>
    </row>
    <row r="20" spans="1:16" ht="25.5">
      <c r="A20" s="203"/>
      <c r="B20" s="144">
        <v>321</v>
      </c>
      <c r="C20" s="145" t="s">
        <v>30</v>
      </c>
      <c r="D20" s="172">
        <v>572000</v>
      </c>
      <c r="E20" s="157">
        <f t="shared" ref="E20:J20" si="7">E21</f>
        <v>0</v>
      </c>
      <c r="F20" s="172">
        <v>572000</v>
      </c>
      <c r="G20" s="157">
        <f t="shared" si="7"/>
        <v>0</v>
      </c>
      <c r="H20" s="157">
        <f t="shared" si="7"/>
        <v>0</v>
      </c>
      <c r="I20" s="157">
        <f t="shared" si="7"/>
        <v>0</v>
      </c>
      <c r="J20" s="157">
        <f t="shared" si="7"/>
        <v>0</v>
      </c>
      <c r="K20" s="157"/>
      <c r="L20" s="157"/>
      <c r="M20" s="157"/>
      <c r="N20" s="157"/>
      <c r="O20" s="172"/>
      <c r="P20" s="172"/>
    </row>
    <row r="21" spans="1:16" ht="12.75" customHeight="1">
      <c r="A21" s="203"/>
      <c r="B21" s="147">
        <v>3212</v>
      </c>
      <c r="C21" s="148" t="s">
        <v>49</v>
      </c>
      <c r="D21" s="173">
        <v>550000</v>
      </c>
      <c r="E21" s="146">
        <v>0</v>
      </c>
      <c r="F21" s="173">
        <v>550000</v>
      </c>
      <c r="G21" s="146"/>
      <c r="H21" s="146"/>
      <c r="I21" s="146"/>
      <c r="J21" s="146"/>
      <c r="K21" s="146"/>
      <c r="L21" s="146"/>
      <c r="M21" s="146"/>
      <c r="N21" s="146"/>
      <c r="O21" s="173"/>
      <c r="P21" s="173"/>
    </row>
    <row r="22" spans="1:16" ht="24.75" customHeight="1">
      <c r="A22" s="203"/>
      <c r="B22" s="144">
        <v>329</v>
      </c>
      <c r="C22" s="145" t="s">
        <v>33</v>
      </c>
      <c r="D22" s="173">
        <v>22000</v>
      </c>
      <c r="E22" s="146">
        <v>0</v>
      </c>
      <c r="F22" s="172">
        <v>22000</v>
      </c>
      <c r="G22" s="157">
        <f>G23</f>
        <v>0</v>
      </c>
      <c r="H22" s="157">
        <f>H23</f>
        <v>0</v>
      </c>
      <c r="I22" s="157">
        <f>I23</f>
        <v>0</v>
      </c>
      <c r="J22" s="157">
        <f>J23</f>
        <v>0</v>
      </c>
      <c r="K22" s="157"/>
      <c r="L22" s="157"/>
      <c r="M22" s="157"/>
      <c r="N22" s="157"/>
      <c r="O22" s="173"/>
      <c r="P22" s="173"/>
    </row>
    <row r="23" spans="1:16" ht="12.75" customHeight="1">
      <c r="A23" s="203"/>
      <c r="B23" s="147">
        <v>3295</v>
      </c>
      <c r="C23" s="148" t="s">
        <v>69</v>
      </c>
      <c r="D23" s="173">
        <v>22000</v>
      </c>
      <c r="E23" s="146">
        <v>0</v>
      </c>
      <c r="F23" s="173">
        <v>22000</v>
      </c>
      <c r="G23" s="146"/>
      <c r="H23" s="146"/>
      <c r="I23" s="146"/>
      <c r="J23" s="146"/>
      <c r="K23" s="146"/>
      <c r="L23" s="146"/>
      <c r="M23" s="146"/>
      <c r="N23" s="146"/>
      <c r="O23" s="173"/>
      <c r="P23" s="173"/>
    </row>
    <row r="24" spans="1:16">
      <c r="A24" s="203"/>
      <c r="B24" s="147"/>
      <c r="C24" s="148"/>
      <c r="D24" s="146">
        <f>SUM(E24:P24)</f>
        <v>0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</row>
    <row r="25" spans="1:16" ht="26.25" customHeight="1">
      <c r="A25" s="203"/>
      <c r="B25" s="263" t="s">
        <v>90</v>
      </c>
      <c r="C25" s="263"/>
      <c r="D25" s="178">
        <v>597477</v>
      </c>
      <c r="E25" s="178">
        <f t="shared" ref="E25:J25" si="8">E27</f>
        <v>517566</v>
      </c>
      <c r="F25" s="158">
        <f t="shared" si="8"/>
        <v>0</v>
      </c>
      <c r="G25" s="178">
        <f t="shared" si="8"/>
        <v>10000</v>
      </c>
      <c r="H25" s="158">
        <f t="shared" si="8"/>
        <v>0</v>
      </c>
      <c r="I25" s="178">
        <f t="shared" si="8"/>
        <v>31000</v>
      </c>
      <c r="J25" s="178">
        <f t="shared" si="8"/>
        <v>8000</v>
      </c>
      <c r="K25" s="158"/>
      <c r="L25" s="158"/>
      <c r="M25" s="158"/>
      <c r="N25" s="158"/>
      <c r="O25" s="178"/>
      <c r="P25" s="178"/>
    </row>
    <row r="26" spans="1:16">
      <c r="A26" s="203"/>
      <c r="B26" s="272" t="s">
        <v>95</v>
      </c>
      <c r="C26" s="272"/>
      <c r="D26" s="179">
        <v>597477</v>
      </c>
      <c r="E26" s="179">
        <f t="shared" ref="E26:J26" si="9">E27</f>
        <v>517566</v>
      </c>
      <c r="F26" s="137">
        <f t="shared" si="9"/>
        <v>0</v>
      </c>
      <c r="G26" s="179">
        <f t="shared" si="9"/>
        <v>10000</v>
      </c>
      <c r="H26" s="137">
        <f t="shared" si="9"/>
        <v>0</v>
      </c>
      <c r="I26" s="179">
        <f t="shared" si="9"/>
        <v>31000</v>
      </c>
      <c r="J26" s="179">
        <f t="shared" si="9"/>
        <v>8000</v>
      </c>
      <c r="K26" s="137"/>
      <c r="L26" s="137"/>
      <c r="M26" s="137"/>
      <c r="N26" s="137"/>
      <c r="O26" s="179"/>
      <c r="P26" s="179"/>
    </row>
    <row r="27" spans="1:16">
      <c r="A27" s="203"/>
      <c r="B27" s="138">
        <v>3</v>
      </c>
      <c r="C27" s="139" t="s">
        <v>24</v>
      </c>
      <c r="D27" s="180">
        <v>597477</v>
      </c>
      <c r="E27" s="180">
        <f t="shared" ref="E27:J27" si="10">E28+E53</f>
        <v>517566</v>
      </c>
      <c r="F27" s="140">
        <f t="shared" si="10"/>
        <v>0</v>
      </c>
      <c r="G27" s="180">
        <f t="shared" si="10"/>
        <v>10000</v>
      </c>
      <c r="H27" s="140">
        <f t="shared" si="10"/>
        <v>0</v>
      </c>
      <c r="I27" s="180">
        <f t="shared" si="10"/>
        <v>31000</v>
      </c>
      <c r="J27" s="180">
        <f t="shared" si="10"/>
        <v>8000</v>
      </c>
      <c r="K27" s="140"/>
      <c r="L27" s="140"/>
      <c r="M27" s="140"/>
      <c r="N27" s="140"/>
      <c r="O27" s="180"/>
      <c r="P27" s="180"/>
    </row>
    <row r="28" spans="1:16" s="12" customFormat="1">
      <c r="A28" s="202"/>
      <c r="B28" s="141">
        <v>32</v>
      </c>
      <c r="C28" s="142" t="s">
        <v>29</v>
      </c>
      <c r="D28" s="174">
        <v>594277</v>
      </c>
      <c r="E28" s="174">
        <f t="shared" ref="E28:J28" si="11">E29+E33+E38+E46+E48</f>
        <v>514366</v>
      </c>
      <c r="F28" s="143">
        <f t="shared" si="11"/>
        <v>0</v>
      </c>
      <c r="G28" s="174">
        <f t="shared" si="11"/>
        <v>10000</v>
      </c>
      <c r="H28" s="143">
        <f t="shared" si="11"/>
        <v>0</v>
      </c>
      <c r="I28" s="174">
        <f t="shared" si="11"/>
        <v>31000</v>
      </c>
      <c r="J28" s="174">
        <f t="shared" si="11"/>
        <v>8000</v>
      </c>
      <c r="K28" s="143"/>
      <c r="L28" s="143"/>
      <c r="M28" s="143"/>
      <c r="N28" s="143"/>
      <c r="O28" s="174"/>
      <c r="P28" s="174"/>
    </row>
    <row r="29" spans="1:16" ht="25.5">
      <c r="A29" s="203"/>
      <c r="B29" s="144">
        <v>321</v>
      </c>
      <c r="C29" s="145" t="s">
        <v>30</v>
      </c>
      <c r="D29" s="172">
        <v>50000</v>
      </c>
      <c r="E29" s="172">
        <f t="shared" ref="E29:J29" si="12">E30+E31+E32</f>
        <v>50000</v>
      </c>
      <c r="F29" s="157">
        <f t="shared" si="12"/>
        <v>0</v>
      </c>
      <c r="G29" s="172">
        <f t="shared" si="12"/>
        <v>0</v>
      </c>
      <c r="H29" s="157">
        <f t="shared" si="12"/>
        <v>0</v>
      </c>
      <c r="I29" s="172">
        <f t="shared" si="12"/>
        <v>0</v>
      </c>
      <c r="J29" s="157">
        <f t="shared" si="12"/>
        <v>0</v>
      </c>
      <c r="K29" s="157"/>
      <c r="L29" s="157"/>
      <c r="M29" s="172">
        <v>49039.54</v>
      </c>
      <c r="N29" s="172">
        <v>98.08</v>
      </c>
      <c r="O29" s="172"/>
      <c r="P29" s="172"/>
    </row>
    <row r="30" spans="1:16" ht="12.75" customHeight="1">
      <c r="A30" s="203"/>
      <c r="B30" s="147">
        <v>3211</v>
      </c>
      <c r="C30" s="148" t="s">
        <v>48</v>
      </c>
      <c r="D30" s="173">
        <v>20000</v>
      </c>
      <c r="E30" s="173">
        <v>20000</v>
      </c>
      <c r="F30" s="146"/>
      <c r="G30" s="173"/>
      <c r="H30" s="146"/>
      <c r="I30" s="146"/>
      <c r="J30" s="146"/>
      <c r="K30" s="146"/>
      <c r="L30" s="146"/>
      <c r="M30" s="173">
        <v>19732.48</v>
      </c>
      <c r="N30" s="173">
        <v>98.66</v>
      </c>
      <c r="O30" s="173"/>
      <c r="P30" s="173"/>
    </row>
    <row r="31" spans="1:16" ht="12.75" customHeight="1">
      <c r="A31" s="203"/>
      <c r="B31" s="147">
        <v>3213</v>
      </c>
      <c r="C31" s="148" t="s">
        <v>50</v>
      </c>
      <c r="D31" s="173">
        <v>25000</v>
      </c>
      <c r="E31" s="173">
        <v>25000</v>
      </c>
      <c r="F31" s="146"/>
      <c r="G31" s="173"/>
      <c r="H31" s="146"/>
      <c r="I31" s="146"/>
      <c r="J31" s="146"/>
      <c r="K31" s="146"/>
      <c r="L31" s="146"/>
      <c r="M31" s="173">
        <v>24269.06</v>
      </c>
      <c r="N31" s="173">
        <v>97.08</v>
      </c>
      <c r="O31" s="173"/>
      <c r="P31" s="173"/>
    </row>
    <row r="32" spans="1:16" ht="12.75" customHeight="1">
      <c r="A32" s="203"/>
      <c r="B32" s="147">
        <v>3214</v>
      </c>
      <c r="C32" s="148" t="s">
        <v>51</v>
      </c>
      <c r="D32" s="173">
        <v>5000</v>
      </c>
      <c r="E32" s="173">
        <v>5000</v>
      </c>
      <c r="F32" s="146"/>
      <c r="G32" s="173"/>
      <c r="H32" s="146"/>
      <c r="I32" s="146"/>
      <c r="J32" s="146"/>
      <c r="K32" s="146"/>
      <c r="L32" s="146"/>
      <c r="M32" s="173">
        <v>5038</v>
      </c>
      <c r="N32" s="173">
        <v>100.76</v>
      </c>
      <c r="O32" s="173"/>
      <c r="P32" s="173"/>
    </row>
    <row r="33" spans="1:16" ht="25.5">
      <c r="A33" s="203"/>
      <c r="B33" s="144">
        <v>322</v>
      </c>
      <c r="C33" s="145" t="s">
        <v>31</v>
      </c>
      <c r="D33" s="172">
        <v>345310</v>
      </c>
      <c r="E33" s="172">
        <v>335310</v>
      </c>
      <c r="F33" s="157">
        <f>SUM(F34:F37)</f>
        <v>0</v>
      </c>
      <c r="G33" s="172">
        <f>SUM(G34:G37)</f>
        <v>10000</v>
      </c>
      <c r="H33" s="157">
        <f>SUM(H34:H37)</f>
        <v>0</v>
      </c>
      <c r="I33" s="157">
        <f>SUM(I34:I37)</f>
        <v>0</v>
      </c>
      <c r="J33" s="157">
        <f>SUM(J34:J37)</f>
        <v>0</v>
      </c>
      <c r="K33" s="157"/>
      <c r="L33" s="157"/>
      <c r="M33" s="172">
        <v>310033.90999999997</v>
      </c>
      <c r="N33" s="172">
        <v>96.11</v>
      </c>
      <c r="O33" s="172"/>
      <c r="P33" s="172"/>
    </row>
    <row r="34" spans="1:16" ht="12.75" customHeight="1">
      <c r="A34" s="203"/>
      <c r="B34" s="147">
        <v>3221</v>
      </c>
      <c r="C34" s="148" t="s">
        <v>52</v>
      </c>
      <c r="D34" s="173">
        <v>75000</v>
      </c>
      <c r="E34" s="173">
        <v>75000</v>
      </c>
      <c r="F34" s="146"/>
      <c r="G34" s="173"/>
      <c r="H34" s="146"/>
      <c r="I34" s="146"/>
      <c r="J34" s="146"/>
      <c r="K34" s="146"/>
      <c r="L34" s="146"/>
      <c r="M34" s="173">
        <v>70985.279999999999</v>
      </c>
      <c r="N34" s="173">
        <v>94.65</v>
      </c>
      <c r="O34" s="173"/>
      <c r="P34" s="173"/>
    </row>
    <row r="35" spans="1:16" ht="12.75" customHeight="1">
      <c r="A35" s="203"/>
      <c r="B35" s="147">
        <v>3223</v>
      </c>
      <c r="C35" s="148" t="s">
        <v>54</v>
      </c>
      <c r="D35" s="173">
        <v>264310</v>
      </c>
      <c r="E35" s="173">
        <v>254310</v>
      </c>
      <c r="F35" s="146"/>
      <c r="G35" s="173">
        <v>10000</v>
      </c>
      <c r="H35" s="146"/>
      <c r="I35" s="146"/>
      <c r="J35" s="146"/>
      <c r="K35" s="146"/>
      <c r="L35" s="146"/>
      <c r="M35" s="173">
        <v>233153.84</v>
      </c>
      <c r="N35" s="173">
        <v>96.51</v>
      </c>
      <c r="O35" s="173"/>
      <c r="P35" s="173"/>
    </row>
    <row r="36" spans="1:16" ht="12.75" customHeight="1">
      <c r="A36" s="203"/>
      <c r="B36" s="147">
        <v>3225</v>
      </c>
      <c r="C36" s="148" t="s">
        <v>56</v>
      </c>
      <c r="D36" s="173">
        <v>1000</v>
      </c>
      <c r="E36" s="173">
        <v>1000</v>
      </c>
      <c r="F36" s="146"/>
      <c r="G36" s="173"/>
      <c r="H36" s="146"/>
      <c r="I36" s="146"/>
      <c r="J36" s="146"/>
      <c r="K36" s="146"/>
      <c r="L36" s="146"/>
      <c r="M36" s="173">
        <v>719.9</v>
      </c>
      <c r="N36" s="173">
        <v>71.989999999999995</v>
      </c>
      <c r="O36" s="173"/>
      <c r="P36" s="173"/>
    </row>
    <row r="37" spans="1:16" ht="12.75" customHeight="1">
      <c r="A37" s="203"/>
      <c r="B37" s="147">
        <v>3227</v>
      </c>
      <c r="C37" s="148" t="s">
        <v>57</v>
      </c>
      <c r="D37" s="173">
        <v>5000</v>
      </c>
      <c r="E37" s="173">
        <v>5000</v>
      </c>
      <c r="F37" s="146"/>
      <c r="G37" s="146"/>
      <c r="H37" s="146"/>
      <c r="I37" s="146"/>
      <c r="J37" s="146"/>
      <c r="K37" s="146"/>
      <c r="L37" s="146"/>
      <c r="M37" s="173">
        <v>5174.8900000000003</v>
      </c>
      <c r="N37" s="173">
        <v>103.5</v>
      </c>
      <c r="O37" s="173"/>
      <c r="P37" s="173"/>
    </row>
    <row r="38" spans="1:16">
      <c r="A38" s="203"/>
      <c r="B38" s="144">
        <v>323</v>
      </c>
      <c r="C38" s="145" t="s">
        <v>32</v>
      </c>
      <c r="D38" s="172">
        <v>88779</v>
      </c>
      <c r="E38" s="172">
        <v>88779</v>
      </c>
      <c r="F38" s="157">
        <f>SUM(F39:F45)</f>
        <v>0</v>
      </c>
      <c r="G38" s="157">
        <f>SUM(G39:G45)</f>
        <v>0</v>
      </c>
      <c r="H38" s="157">
        <f>SUM(H39:H45)</f>
        <v>0</v>
      </c>
      <c r="I38" s="157">
        <f>SUM(I39:I45)</f>
        <v>0</v>
      </c>
      <c r="J38" s="157">
        <f>SUM(J39:J45)</f>
        <v>0</v>
      </c>
      <c r="K38" s="157"/>
      <c r="L38" s="157"/>
      <c r="M38" s="172">
        <v>88779</v>
      </c>
      <c r="N38" s="172">
        <v>100</v>
      </c>
      <c r="O38" s="172"/>
      <c r="P38" s="172"/>
    </row>
    <row r="39" spans="1:16" ht="12.75" customHeight="1">
      <c r="A39" s="203"/>
      <c r="B39" s="147">
        <v>3231</v>
      </c>
      <c r="C39" s="148" t="s">
        <v>58</v>
      </c>
      <c r="D39" s="173">
        <v>30000</v>
      </c>
      <c r="E39" s="173">
        <v>30000</v>
      </c>
      <c r="F39" s="146"/>
      <c r="G39" s="146"/>
      <c r="H39" s="146"/>
      <c r="I39" s="146"/>
      <c r="J39" s="146"/>
      <c r="K39" s="146"/>
      <c r="L39" s="146"/>
      <c r="M39" s="173">
        <v>29645.18</v>
      </c>
      <c r="N39" s="173">
        <v>98.92</v>
      </c>
      <c r="O39" s="173"/>
      <c r="P39" s="173"/>
    </row>
    <row r="40" spans="1:16" ht="12.75" customHeight="1">
      <c r="A40" s="203"/>
      <c r="B40" s="147">
        <v>3233</v>
      </c>
      <c r="C40" s="148" t="s">
        <v>80</v>
      </c>
      <c r="D40" s="173">
        <v>3000</v>
      </c>
      <c r="E40" s="173">
        <v>3000</v>
      </c>
      <c r="F40" s="146"/>
      <c r="G40" s="146"/>
      <c r="H40" s="146"/>
      <c r="I40" s="146"/>
      <c r="J40" s="146"/>
      <c r="K40" s="146"/>
      <c r="L40" s="146"/>
      <c r="M40" s="173">
        <v>2856.25</v>
      </c>
      <c r="N40" s="173">
        <v>95.21</v>
      </c>
      <c r="O40" s="173"/>
      <c r="P40" s="173"/>
    </row>
    <row r="41" spans="1:16" ht="12.75" customHeight="1">
      <c r="A41" s="203"/>
      <c r="B41" s="147">
        <v>3234</v>
      </c>
      <c r="C41" s="148" t="s">
        <v>60</v>
      </c>
      <c r="D41" s="173">
        <v>20000</v>
      </c>
      <c r="E41" s="173">
        <v>20000</v>
      </c>
      <c r="F41" s="146"/>
      <c r="G41" s="146"/>
      <c r="H41" s="146"/>
      <c r="I41" s="146"/>
      <c r="J41" s="146"/>
      <c r="K41" s="146"/>
      <c r="L41" s="146"/>
      <c r="M41" s="173">
        <v>19947.919999999998</v>
      </c>
      <c r="N41" s="173">
        <v>99.74</v>
      </c>
      <c r="O41" s="173"/>
      <c r="P41" s="173"/>
    </row>
    <row r="42" spans="1:16" ht="12.75" customHeight="1">
      <c r="A42" s="203"/>
      <c r="B42" s="147">
        <v>3235</v>
      </c>
      <c r="C42" s="148" t="s">
        <v>89</v>
      </c>
      <c r="D42" s="173">
        <v>2000</v>
      </c>
      <c r="E42" s="173">
        <v>2000</v>
      </c>
      <c r="F42" s="146"/>
      <c r="G42" s="146"/>
      <c r="H42" s="146"/>
      <c r="I42" s="146"/>
      <c r="J42" s="146"/>
      <c r="K42" s="146"/>
      <c r="L42" s="146"/>
      <c r="M42" s="173">
        <v>1714.95</v>
      </c>
      <c r="N42" s="173">
        <v>85.75</v>
      </c>
      <c r="O42" s="173"/>
      <c r="P42" s="173"/>
    </row>
    <row r="43" spans="1:16" ht="12.75" customHeight="1">
      <c r="A43" s="203"/>
      <c r="B43" s="147">
        <v>3236</v>
      </c>
      <c r="C43" s="148" t="s">
        <v>61</v>
      </c>
      <c r="D43" s="173">
        <v>14000</v>
      </c>
      <c r="E43" s="173">
        <v>14000</v>
      </c>
      <c r="F43" s="146"/>
      <c r="G43" s="146"/>
      <c r="H43" s="146"/>
      <c r="I43" s="146"/>
      <c r="J43" s="146"/>
      <c r="K43" s="146"/>
      <c r="L43" s="146"/>
      <c r="M43" s="173">
        <v>13806</v>
      </c>
      <c r="N43" s="173">
        <v>98.61</v>
      </c>
      <c r="O43" s="173"/>
      <c r="P43" s="173"/>
    </row>
    <row r="44" spans="1:16" ht="11.25" customHeight="1">
      <c r="A44" s="203"/>
      <c r="B44" s="147">
        <v>3238</v>
      </c>
      <c r="C44" s="148" t="s">
        <v>63</v>
      </c>
      <c r="D44" s="173">
        <v>15000</v>
      </c>
      <c r="E44" s="173">
        <v>15000</v>
      </c>
      <c r="F44" s="146"/>
      <c r="G44" s="146"/>
      <c r="H44" s="146"/>
      <c r="I44" s="146"/>
      <c r="J44" s="146"/>
      <c r="K44" s="146"/>
      <c r="L44" s="146"/>
      <c r="M44" s="173">
        <v>14999.8</v>
      </c>
      <c r="N44" s="173">
        <v>100</v>
      </c>
      <c r="O44" s="173"/>
      <c r="P44" s="173"/>
    </row>
    <row r="45" spans="1:16" ht="12.75" customHeight="1">
      <c r="A45" s="203"/>
      <c r="B45" s="147">
        <v>3239</v>
      </c>
      <c r="C45" s="148" t="s">
        <v>64</v>
      </c>
      <c r="D45" s="173">
        <v>4779</v>
      </c>
      <c r="E45" s="173">
        <v>4779</v>
      </c>
      <c r="F45" s="146"/>
      <c r="G45" s="146"/>
      <c r="H45" s="146"/>
      <c r="I45" s="146"/>
      <c r="J45" s="146"/>
      <c r="K45" s="146"/>
      <c r="L45" s="146"/>
      <c r="M45" s="173">
        <v>5808.9</v>
      </c>
      <c r="N45" s="173">
        <v>121.55</v>
      </c>
      <c r="O45" s="173"/>
      <c r="P45" s="173"/>
    </row>
    <row r="46" spans="1:16" ht="25.5">
      <c r="A46" s="203"/>
      <c r="B46" s="144">
        <v>324</v>
      </c>
      <c r="C46" s="145" t="s">
        <v>65</v>
      </c>
      <c r="D46" s="172">
        <v>39000</v>
      </c>
      <c r="E46" s="172"/>
      <c r="F46" s="157"/>
      <c r="G46" s="157"/>
      <c r="H46" s="157"/>
      <c r="I46" s="172">
        <v>31000</v>
      </c>
      <c r="J46" s="172">
        <v>8000</v>
      </c>
      <c r="K46" s="157"/>
      <c r="L46" s="172"/>
      <c r="M46" s="157"/>
      <c r="N46" s="157"/>
      <c r="O46" s="172"/>
      <c r="P46" s="172"/>
    </row>
    <row r="47" spans="1:16" ht="25.5" customHeight="1">
      <c r="A47" s="203"/>
      <c r="B47" s="147">
        <v>3241</v>
      </c>
      <c r="C47" s="148" t="s">
        <v>66</v>
      </c>
      <c r="D47" s="173">
        <v>39000</v>
      </c>
      <c r="E47" s="173"/>
      <c r="F47" s="146"/>
      <c r="G47" s="146"/>
      <c r="H47" s="146"/>
      <c r="I47" s="173">
        <v>31000</v>
      </c>
      <c r="J47" s="173">
        <v>8000</v>
      </c>
      <c r="K47" s="146"/>
      <c r="L47" s="146"/>
      <c r="M47" s="146"/>
      <c r="N47" s="146"/>
      <c r="O47" s="173"/>
      <c r="P47" s="173"/>
    </row>
    <row r="48" spans="1:16" ht="26.25" customHeight="1">
      <c r="A48" s="203"/>
      <c r="B48" s="144">
        <v>329</v>
      </c>
      <c r="C48" s="145" t="s">
        <v>33</v>
      </c>
      <c r="D48" s="172">
        <v>40277</v>
      </c>
      <c r="E48" s="172">
        <f t="shared" ref="E48:J48" si="13">SUM(E49:E52)</f>
        <v>40277</v>
      </c>
      <c r="F48" s="157"/>
      <c r="G48" s="157"/>
      <c r="H48" s="157"/>
      <c r="I48" s="172">
        <f t="shared" si="13"/>
        <v>0</v>
      </c>
      <c r="J48" s="157">
        <f t="shared" si="13"/>
        <v>0</v>
      </c>
      <c r="K48" s="157"/>
      <c r="L48" s="157"/>
      <c r="M48" s="172">
        <v>37635.31</v>
      </c>
      <c r="N48" s="172">
        <v>93.44</v>
      </c>
      <c r="O48" s="172"/>
      <c r="P48" s="172"/>
    </row>
    <row r="49" spans="1:16" ht="12.75" customHeight="1">
      <c r="A49" s="203"/>
      <c r="B49" s="147">
        <v>3293</v>
      </c>
      <c r="C49" s="148" t="s">
        <v>67</v>
      </c>
      <c r="D49" s="173">
        <v>12000</v>
      </c>
      <c r="E49" s="173">
        <v>12000</v>
      </c>
      <c r="F49" s="146"/>
      <c r="G49" s="146"/>
      <c r="H49" s="146"/>
      <c r="I49" s="146"/>
      <c r="J49" s="146"/>
      <c r="K49" s="146"/>
      <c r="L49" s="146"/>
      <c r="M49" s="173">
        <v>9869.1</v>
      </c>
      <c r="N49" s="173">
        <v>82.24</v>
      </c>
      <c r="O49" s="173"/>
      <c r="P49" s="173"/>
    </row>
    <row r="50" spans="1:16" ht="12.75" customHeight="1">
      <c r="A50" s="203"/>
      <c r="B50" s="147">
        <v>3294</v>
      </c>
      <c r="C50" s="148" t="s">
        <v>68</v>
      </c>
      <c r="D50" s="173">
        <v>1500</v>
      </c>
      <c r="E50" s="173">
        <v>1500</v>
      </c>
      <c r="F50" s="146"/>
      <c r="G50" s="146"/>
      <c r="H50" s="146"/>
      <c r="I50" s="146"/>
      <c r="J50" s="146"/>
      <c r="K50" s="146"/>
      <c r="L50" s="146"/>
      <c r="M50" s="173">
        <v>1100</v>
      </c>
      <c r="N50" s="173">
        <v>73.33</v>
      </c>
      <c r="O50" s="173"/>
      <c r="P50" s="173"/>
    </row>
    <row r="51" spans="1:16" ht="12.75" customHeight="1">
      <c r="A51" s="203"/>
      <c r="B51" s="147">
        <v>3295</v>
      </c>
      <c r="C51" s="148" t="s">
        <v>69</v>
      </c>
      <c r="D51" s="173">
        <v>3500</v>
      </c>
      <c r="E51" s="173">
        <v>3500</v>
      </c>
      <c r="F51" s="146"/>
      <c r="G51" s="146"/>
      <c r="H51" s="146"/>
      <c r="I51" s="146"/>
      <c r="J51" s="146"/>
      <c r="K51" s="146"/>
      <c r="L51" s="146"/>
      <c r="M51" s="173">
        <v>3450.2</v>
      </c>
      <c r="N51" s="173">
        <v>98.58</v>
      </c>
      <c r="O51" s="173"/>
      <c r="P51" s="173"/>
    </row>
    <row r="52" spans="1:16" ht="12.75" customHeight="1">
      <c r="A52" s="203"/>
      <c r="B52" s="147">
        <v>3299</v>
      </c>
      <c r="C52" s="148" t="s">
        <v>33</v>
      </c>
      <c r="D52" s="173">
        <v>23277</v>
      </c>
      <c r="E52" s="173">
        <v>23277</v>
      </c>
      <c r="F52" s="146"/>
      <c r="G52" s="146"/>
      <c r="H52" s="146"/>
      <c r="I52" s="146"/>
      <c r="J52" s="146"/>
      <c r="K52" s="146"/>
      <c r="L52" s="146"/>
      <c r="M52" s="173">
        <v>23216.01</v>
      </c>
      <c r="N52" s="173">
        <v>99.74</v>
      </c>
      <c r="O52" s="173"/>
      <c r="P52" s="173"/>
    </row>
    <row r="53" spans="1:16" s="12" customFormat="1">
      <c r="A53" s="202"/>
      <c r="B53" s="141">
        <v>34</v>
      </c>
      <c r="C53" s="142" t="s">
        <v>34</v>
      </c>
      <c r="D53" s="174">
        <f>SUM(E53:P53)</f>
        <v>3200</v>
      </c>
      <c r="E53" s="174">
        <f t="shared" ref="E53:J53" si="14">E54</f>
        <v>3200</v>
      </c>
      <c r="F53" s="143">
        <f t="shared" si="14"/>
        <v>0</v>
      </c>
      <c r="G53" s="143">
        <f t="shared" si="14"/>
        <v>0</v>
      </c>
      <c r="H53" s="143">
        <f t="shared" si="14"/>
        <v>0</v>
      </c>
      <c r="I53" s="143">
        <f t="shared" si="14"/>
        <v>0</v>
      </c>
      <c r="J53" s="143">
        <f t="shared" si="14"/>
        <v>0</v>
      </c>
      <c r="K53" s="143"/>
      <c r="L53" s="143"/>
      <c r="M53" s="143"/>
      <c r="N53" s="143"/>
      <c r="O53" s="174"/>
      <c r="P53" s="174"/>
    </row>
    <row r="54" spans="1:16" ht="12.75" customHeight="1">
      <c r="A54" s="203"/>
      <c r="B54" s="144">
        <v>343</v>
      </c>
      <c r="C54" s="145" t="s">
        <v>35</v>
      </c>
      <c r="D54" s="172">
        <f>SUM(E54:P54)</f>
        <v>6500</v>
      </c>
      <c r="E54" s="172">
        <f t="shared" ref="E54:J54" si="15">E55</f>
        <v>3200</v>
      </c>
      <c r="F54" s="157">
        <f t="shared" si="15"/>
        <v>0</v>
      </c>
      <c r="G54" s="157">
        <f t="shared" si="15"/>
        <v>0</v>
      </c>
      <c r="H54" s="157">
        <f t="shared" si="15"/>
        <v>0</v>
      </c>
      <c r="I54" s="157">
        <f t="shared" si="15"/>
        <v>0</v>
      </c>
      <c r="J54" s="157">
        <f t="shared" si="15"/>
        <v>0</v>
      </c>
      <c r="K54" s="157"/>
      <c r="L54" s="157"/>
      <c r="M54" s="172">
        <v>3200</v>
      </c>
      <c r="N54" s="172">
        <v>100</v>
      </c>
      <c r="O54" s="172"/>
      <c r="P54" s="172"/>
    </row>
    <row r="55" spans="1:16" ht="12.75" customHeight="1">
      <c r="A55" s="203"/>
      <c r="B55" s="147">
        <v>3431</v>
      </c>
      <c r="C55" s="148" t="s">
        <v>70</v>
      </c>
      <c r="D55" s="173">
        <v>3200</v>
      </c>
      <c r="E55" s="173">
        <v>3200</v>
      </c>
      <c r="F55" s="146"/>
      <c r="G55" s="146"/>
      <c r="H55" s="146"/>
      <c r="I55" s="146"/>
      <c r="J55" s="146"/>
      <c r="K55" s="146"/>
      <c r="L55" s="146"/>
      <c r="M55" s="173">
        <v>3200</v>
      </c>
      <c r="N55" s="173">
        <v>100</v>
      </c>
      <c r="O55" s="173"/>
      <c r="P55" s="173"/>
    </row>
    <row r="56" spans="1:16" ht="12.75" customHeight="1">
      <c r="A56" s="203"/>
      <c r="B56" s="147"/>
      <c r="C56" s="148"/>
      <c r="D56" s="173"/>
      <c r="E56" s="173"/>
      <c r="F56" s="146"/>
      <c r="G56" s="146"/>
      <c r="H56" s="146"/>
      <c r="I56" s="146"/>
      <c r="J56" s="146"/>
      <c r="K56" s="146"/>
      <c r="L56" s="146"/>
      <c r="M56" s="146"/>
      <c r="N56" s="146"/>
      <c r="O56" s="173"/>
      <c r="P56" s="173"/>
    </row>
    <row r="57" spans="1:16" ht="12.75" customHeight="1">
      <c r="A57" s="203"/>
      <c r="B57" s="147"/>
      <c r="C57" s="148"/>
      <c r="D57" s="173"/>
      <c r="E57" s="173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s="12" customFormat="1">
      <c r="A58" s="202"/>
      <c r="B58" s="197" t="s">
        <v>96</v>
      </c>
      <c r="C58" s="199"/>
      <c r="D58" s="179">
        <v>104440</v>
      </c>
      <c r="E58" s="179">
        <f>E59</f>
        <v>104440</v>
      </c>
      <c r="F58" s="137">
        <f t="shared" ref="F58:J59" si="16">F59</f>
        <v>0</v>
      </c>
      <c r="G58" s="137">
        <f t="shared" si="16"/>
        <v>0</v>
      </c>
      <c r="H58" s="137">
        <f t="shared" si="16"/>
        <v>0</v>
      </c>
      <c r="I58" s="137">
        <f t="shared" si="16"/>
        <v>0</v>
      </c>
      <c r="J58" s="137">
        <f t="shared" si="16"/>
        <v>0</v>
      </c>
      <c r="K58" s="137"/>
      <c r="L58" s="137"/>
      <c r="M58" s="179">
        <v>103459.36</v>
      </c>
      <c r="N58" s="179">
        <v>99.06</v>
      </c>
      <c r="O58" s="179"/>
      <c r="P58" s="179"/>
    </row>
    <row r="59" spans="1:16" s="12" customFormat="1">
      <c r="A59" s="202"/>
      <c r="B59" s="138">
        <v>3</v>
      </c>
      <c r="C59" s="139" t="s">
        <v>24</v>
      </c>
      <c r="D59" s="180">
        <v>104440</v>
      </c>
      <c r="E59" s="180">
        <f>E60</f>
        <v>104440</v>
      </c>
      <c r="F59" s="140">
        <f t="shared" si="16"/>
        <v>0</v>
      </c>
      <c r="G59" s="140">
        <f t="shared" si="16"/>
        <v>0</v>
      </c>
      <c r="H59" s="140">
        <f t="shared" si="16"/>
        <v>0</v>
      </c>
      <c r="I59" s="140">
        <f t="shared" si="16"/>
        <v>0</v>
      </c>
      <c r="J59" s="140">
        <f t="shared" si="16"/>
        <v>0</v>
      </c>
      <c r="K59" s="140"/>
      <c r="L59" s="140"/>
      <c r="M59" s="180">
        <v>103459.36</v>
      </c>
      <c r="N59" s="180">
        <v>99.06</v>
      </c>
      <c r="O59" s="180"/>
      <c r="P59" s="180"/>
    </row>
    <row r="60" spans="1:16" s="12" customFormat="1">
      <c r="A60" s="202"/>
      <c r="B60" s="141">
        <v>32</v>
      </c>
      <c r="C60" s="142" t="s">
        <v>29</v>
      </c>
      <c r="D60" s="174">
        <v>104440</v>
      </c>
      <c r="E60" s="174">
        <f>E61+E63</f>
        <v>104440</v>
      </c>
      <c r="F60" s="143"/>
      <c r="G60" s="143"/>
      <c r="H60" s="143"/>
      <c r="I60" s="143"/>
      <c r="J60" s="143"/>
      <c r="K60" s="143"/>
      <c r="L60" s="143"/>
      <c r="M60" s="174">
        <v>103459.36</v>
      </c>
      <c r="N60" s="174">
        <v>99.06</v>
      </c>
      <c r="O60" s="174"/>
      <c r="P60" s="174"/>
    </row>
    <row r="61" spans="1:16" s="12" customFormat="1" ht="12.75" customHeight="1">
      <c r="A61" s="202"/>
      <c r="B61" s="144">
        <v>322</v>
      </c>
      <c r="C61" s="145" t="s">
        <v>31</v>
      </c>
      <c r="D61" s="172">
        <v>44440</v>
      </c>
      <c r="E61" s="172">
        <f t="shared" ref="E61:J61" si="17">E62</f>
        <v>44440</v>
      </c>
      <c r="F61" s="157">
        <f t="shared" si="17"/>
        <v>0</v>
      </c>
      <c r="G61" s="157">
        <f t="shared" si="17"/>
        <v>0</v>
      </c>
      <c r="H61" s="157">
        <f t="shared" si="17"/>
        <v>0</v>
      </c>
      <c r="I61" s="157">
        <f t="shared" si="17"/>
        <v>0</v>
      </c>
      <c r="J61" s="157">
        <f t="shared" si="17"/>
        <v>0</v>
      </c>
      <c r="K61" s="157"/>
      <c r="L61" s="157"/>
      <c r="M61" s="172">
        <v>44141.94</v>
      </c>
      <c r="N61" s="172">
        <v>99.33</v>
      </c>
      <c r="O61" s="172"/>
      <c r="P61" s="172"/>
    </row>
    <row r="62" spans="1:16" ht="12.75" customHeight="1">
      <c r="A62" s="203"/>
      <c r="B62" s="147">
        <v>3224</v>
      </c>
      <c r="C62" s="148" t="s">
        <v>55</v>
      </c>
      <c r="D62" s="173">
        <v>44440</v>
      </c>
      <c r="E62" s="173">
        <v>44440</v>
      </c>
      <c r="F62" s="146"/>
      <c r="G62" s="146"/>
      <c r="H62" s="146"/>
      <c r="I62" s="146"/>
      <c r="J62" s="146"/>
      <c r="K62" s="146"/>
      <c r="L62" s="146"/>
      <c r="M62" s="173">
        <v>44141.94</v>
      </c>
      <c r="N62" s="173">
        <v>99.33</v>
      </c>
      <c r="O62" s="173"/>
      <c r="P62" s="173"/>
    </row>
    <row r="63" spans="1:16" s="12" customFormat="1" ht="12.75" customHeight="1">
      <c r="A63" s="202"/>
      <c r="B63" s="144">
        <v>323</v>
      </c>
      <c r="C63" s="145" t="s">
        <v>32</v>
      </c>
      <c r="D63" s="172">
        <v>60000</v>
      </c>
      <c r="E63" s="172">
        <v>60000</v>
      </c>
      <c r="F63" s="157"/>
      <c r="G63" s="157"/>
      <c r="H63" s="157"/>
      <c r="I63" s="157"/>
      <c r="J63" s="157"/>
      <c r="K63" s="157"/>
      <c r="L63" s="157"/>
      <c r="M63" s="172">
        <v>59317.42</v>
      </c>
      <c r="N63" s="172">
        <v>98.86</v>
      </c>
      <c r="O63" s="172"/>
      <c r="P63" s="172"/>
    </row>
    <row r="64" spans="1:16" ht="12.75" customHeight="1">
      <c r="A64" s="203"/>
      <c r="B64" s="147">
        <v>3232</v>
      </c>
      <c r="C64" s="148" t="s">
        <v>59</v>
      </c>
      <c r="D64" s="173">
        <v>50000</v>
      </c>
      <c r="E64" s="173">
        <v>50000</v>
      </c>
      <c r="F64" s="146"/>
      <c r="G64" s="146"/>
      <c r="H64" s="146"/>
      <c r="I64" s="146"/>
      <c r="J64" s="146"/>
      <c r="K64" s="146"/>
      <c r="L64" s="146"/>
      <c r="M64" s="173">
        <v>49317.42</v>
      </c>
      <c r="N64" s="173">
        <v>98.63</v>
      </c>
      <c r="O64" s="173"/>
      <c r="P64" s="173"/>
    </row>
    <row r="65" spans="1:16" ht="12.75" customHeight="1">
      <c r="A65" s="203"/>
      <c r="B65" s="147">
        <v>3237</v>
      </c>
      <c r="C65" s="148" t="s">
        <v>62</v>
      </c>
      <c r="D65" s="173">
        <v>10000</v>
      </c>
      <c r="E65" s="173">
        <v>10000</v>
      </c>
      <c r="F65" s="146"/>
      <c r="G65" s="146"/>
      <c r="H65" s="146"/>
      <c r="I65" s="146"/>
      <c r="J65" s="146"/>
      <c r="K65" s="146"/>
      <c r="L65" s="146"/>
      <c r="M65" s="173">
        <v>10000</v>
      </c>
      <c r="N65" s="173">
        <v>100</v>
      </c>
      <c r="O65" s="173"/>
      <c r="P65" s="173"/>
    </row>
    <row r="66" spans="1:16" ht="12.75" customHeight="1">
      <c r="A66" s="203"/>
      <c r="B66" s="147"/>
      <c r="C66" s="148"/>
      <c r="D66" s="173"/>
      <c r="E66" s="173"/>
      <c r="F66" s="146"/>
      <c r="G66" s="146"/>
      <c r="H66" s="146"/>
      <c r="I66" s="146"/>
      <c r="J66" s="146"/>
      <c r="K66" s="146"/>
      <c r="L66" s="146"/>
      <c r="M66" s="146"/>
      <c r="N66" s="146"/>
      <c r="O66" s="173"/>
      <c r="P66" s="173"/>
    </row>
    <row r="67" spans="1:16" ht="26.25" customHeight="1">
      <c r="A67" s="203"/>
      <c r="B67" s="263" t="s">
        <v>86</v>
      </c>
      <c r="C67" s="263"/>
      <c r="D67" s="175">
        <v>168125</v>
      </c>
      <c r="E67" s="175">
        <f t="shared" ref="E67:J67" si="18">E68</f>
        <v>168125</v>
      </c>
      <c r="F67" s="152">
        <f t="shared" si="18"/>
        <v>0</v>
      </c>
      <c r="G67" s="152">
        <f t="shared" si="18"/>
        <v>0</v>
      </c>
      <c r="H67" s="152">
        <f t="shared" si="18"/>
        <v>0</v>
      </c>
      <c r="I67" s="152">
        <f t="shared" si="18"/>
        <v>0</v>
      </c>
      <c r="J67" s="152">
        <f t="shared" si="18"/>
        <v>0</v>
      </c>
      <c r="K67" s="152"/>
      <c r="L67" s="152"/>
      <c r="M67" s="175">
        <v>5220393.7300000004</v>
      </c>
      <c r="N67" s="152"/>
      <c r="O67" s="152"/>
      <c r="P67" s="152"/>
    </row>
    <row r="68" spans="1:16" ht="38.25" customHeight="1">
      <c r="A68" s="203"/>
      <c r="B68" s="264" t="s">
        <v>130</v>
      </c>
      <c r="C68" s="264"/>
      <c r="D68" s="176">
        <v>168125</v>
      </c>
      <c r="E68" s="176">
        <v>168125</v>
      </c>
      <c r="F68" s="154">
        <f>'PLAN RASHODA I IZDATAKA'!F69</f>
        <v>0</v>
      </c>
      <c r="G68" s="154">
        <f>'PLAN RASHODA I IZDATAKA'!G69</f>
        <v>0</v>
      </c>
      <c r="H68" s="154">
        <f>'PLAN RASHODA I IZDATAKA'!H69</f>
        <v>0</v>
      </c>
      <c r="I68" s="154">
        <f>'PLAN RASHODA I IZDATAKA'!I69</f>
        <v>0</v>
      </c>
      <c r="J68" s="154">
        <f>'PLAN RASHODA I IZDATAKA'!J69</f>
        <v>0</v>
      </c>
      <c r="K68" s="154"/>
      <c r="L68" s="154"/>
      <c r="M68" s="176">
        <v>5220393.7300000004</v>
      </c>
      <c r="N68" s="154"/>
      <c r="O68" s="154"/>
      <c r="P68" s="154">
        <v>0</v>
      </c>
    </row>
    <row r="69" spans="1:16" ht="25.5">
      <c r="A69" s="203"/>
      <c r="B69" s="138">
        <v>4</v>
      </c>
      <c r="C69" s="155" t="s">
        <v>37</v>
      </c>
      <c r="D69" s="177">
        <f>SUM(E69:P69)</f>
        <v>5388518.7300000004</v>
      </c>
      <c r="E69" s="177">
        <f t="shared" ref="E69:J69" si="19">E70</f>
        <v>168125</v>
      </c>
      <c r="F69" s="156">
        <f t="shared" si="19"/>
        <v>0</v>
      </c>
      <c r="G69" s="156">
        <f t="shared" si="19"/>
        <v>0</v>
      </c>
      <c r="H69" s="156">
        <f t="shared" si="19"/>
        <v>0</v>
      </c>
      <c r="I69" s="156">
        <f t="shared" si="19"/>
        <v>0</v>
      </c>
      <c r="J69" s="156">
        <f t="shared" si="19"/>
        <v>0</v>
      </c>
      <c r="K69" s="156"/>
      <c r="L69" s="156"/>
      <c r="M69" s="177">
        <v>5220393.7300000004</v>
      </c>
      <c r="N69" s="156"/>
      <c r="O69" s="156"/>
      <c r="P69" s="156">
        <v>0</v>
      </c>
    </row>
    <row r="70" spans="1:16" ht="38.25">
      <c r="A70" s="203"/>
      <c r="B70" s="141">
        <v>42</v>
      </c>
      <c r="C70" s="142" t="s">
        <v>133</v>
      </c>
      <c r="D70" s="174">
        <f>SUM(E70:P70)</f>
        <v>5388518.7300000004</v>
      </c>
      <c r="E70" s="174">
        <f t="shared" ref="E70:J70" si="20">E71</f>
        <v>168125</v>
      </c>
      <c r="F70" s="143">
        <f t="shared" si="20"/>
        <v>0</v>
      </c>
      <c r="G70" s="143">
        <f t="shared" si="20"/>
        <v>0</v>
      </c>
      <c r="H70" s="143">
        <f t="shared" si="20"/>
        <v>0</v>
      </c>
      <c r="I70" s="143">
        <f t="shared" si="20"/>
        <v>0</v>
      </c>
      <c r="J70" s="143">
        <f t="shared" si="20"/>
        <v>0</v>
      </c>
      <c r="K70" s="143"/>
      <c r="L70" s="143"/>
      <c r="M70" s="174">
        <v>5220393.7300000004</v>
      </c>
      <c r="N70" s="143"/>
      <c r="O70" s="143"/>
      <c r="P70" s="143">
        <v>0</v>
      </c>
    </row>
    <row r="71" spans="1:16">
      <c r="A71" s="203"/>
      <c r="B71" s="144">
        <v>421</v>
      </c>
      <c r="C71" s="145" t="s">
        <v>132</v>
      </c>
      <c r="D71" s="172">
        <f>SUM(E71:P71)</f>
        <v>168125</v>
      </c>
      <c r="E71" s="172">
        <f t="shared" ref="E71:J71" si="21">E72</f>
        <v>168125</v>
      </c>
      <c r="F71" s="157">
        <f t="shared" si="21"/>
        <v>0</v>
      </c>
      <c r="G71" s="157">
        <f t="shared" si="21"/>
        <v>0</v>
      </c>
      <c r="H71" s="157">
        <f t="shared" si="21"/>
        <v>0</v>
      </c>
      <c r="I71" s="157">
        <f t="shared" si="21"/>
        <v>0</v>
      </c>
      <c r="J71" s="157">
        <f t="shared" si="21"/>
        <v>0</v>
      </c>
      <c r="K71" s="157"/>
      <c r="L71" s="157"/>
      <c r="M71" s="157"/>
      <c r="N71" s="157"/>
      <c r="O71" s="157"/>
      <c r="P71" s="157">
        <v>0</v>
      </c>
    </row>
    <row r="72" spans="1:16" ht="25.5" customHeight="1">
      <c r="A72" s="203"/>
      <c r="B72" s="147">
        <v>4212</v>
      </c>
      <c r="C72" s="148" t="s">
        <v>131</v>
      </c>
      <c r="D72" s="173">
        <v>168125</v>
      </c>
      <c r="E72" s="173">
        <v>168125</v>
      </c>
      <c r="F72" s="146"/>
      <c r="G72" s="146"/>
      <c r="H72" s="146"/>
      <c r="I72" s="146"/>
      <c r="J72" s="146"/>
      <c r="K72" s="146"/>
      <c r="L72" s="146"/>
      <c r="M72" s="173">
        <v>5220393.7300000004</v>
      </c>
      <c r="N72" s="146"/>
      <c r="O72" s="146"/>
      <c r="P72" s="146"/>
    </row>
    <row r="73" spans="1:16">
      <c r="A73" s="203"/>
      <c r="B73" s="144"/>
      <c r="C73" s="145"/>
      <c r="D73" s="149">
        <f>SUM(E73:P73)</f>
        <v>0</v>
      </c>
      <c r="E73" s="173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>
        <v>0</v>
      </c>
    </row>
    <row r="74" spans="1:16" ht="27" customHeight="1">
      <c r="A74" s="203"/>
      <c r="B74" s="263" t="s">
        <v>83</v>
      </c>
      <c r="C74" s="263"/>
      <c r="D74" s="175">
        <v>250000</v>
      </c>
      <c r="E74" s="152">
        <f t="shared" ref="E74:J75" si="22">E75</f>
        <v>0</v>
      </c>
      <c r="F74" s="152">
        <f t="shared" si="22"/>
        <v>0</v>
      </c>
      <c r="G74" s="152">
        <f t="shared" si="22"/>
        <v>0</v>
      </c>
      <c r="H74" s="175">
        <f t="shared" si="22"/>
        <v>250000</v>
      </c>
      <c r="I74" s="152">
        <f t="shared" si="22"/>
        <v>0</v>
      </c>
      <c r="J74" s="152">
        <f t="shared" si="22"/>
        <v>0</v>
      </c>
      <c r="K74" s="152"/>
      <c r="L74" s="152"/>
      <c r="M74" s="152"/>
      <c r="N74" s="152"/>
      <c r="O74" s="175"/>
      <c r="P74" s="175"/>
    </row>
    <row r="75" spans="1:16" s="12" customFormat="1" ht="12.75" customHeight="1">
      <c r="A75" s="202"/>
      <c r="B75" s="198" t="s">
        <v>78</v>
      </c>
      <c r="C75" s="159" t="s">
        <v>81</v>
      </c>
      <c r="D75" s="176">
        <v>250000</v>
      </c>
      <c r="E75" s="154">
        <f t="shared" si="22"/>
        <v>0</v>
      </c>
      <c r="F75" s="154">
        <f t="shared" si="22"/>
        <v>0</v>
      </c>
      <c r="G75" s="154">
        <f t="shared" si="22"/>
        <v>0</v>
      </c>
      <c r="H75" s="176">
        <f t="shared" si="22"/>
        <v>250000</v>
      </c>
      <c r="I75" s="154">
        <f t="shared" si="22"/>
        <v>0</v>
      </c>
      <c r="J75" s="154">
        <f t="shared" si="22"/>
        <v>0</v>
      </c>
      <c r="K75" s="154"/>
      <c r="L75" s="154"/>
      <c r="M75" s="154"/>
      <c r="N75" s="154"/>
      <c r="O75" s="176"/>
      <c r="P75" s="176"/>
    </row>
    <row r="76" spans="1:16" s="12" customFormat="1">
      <c r="A76" s="202"/>
      <c r="B76" s="160">
        <v>3</v>
      </c>
      <c r="C76" s="161" t="s">
        <v>24</v>
      </c>
      <c r="D76" s="177">
        <v>250000</v>
      </c>
      <c r="E76" s="156">
        <f t="shared" ref="E76:J76" si="23">E77+E89</f>
        <v>0</v>
      </c>
      <c r="F76" s="156">
        <f>F77+F89</f>
        <v>0</v>
      </c>
      <c r="G76" s="156">
        <f t="shared" si="23"/>
        <v>0</v>
      </c>
      <c r="H76" s="177">
        <f t="shared" si="23"/>
        <v>250000</v>
      </c>
      <c r="I76" s="156">
        <f t="shared" si="23"/>
        <v>0</v>
      </c>
      <c r="J76" s="156">
        <f t="shared" si="23"/>
        <v>0</v>
      </c>
      <c r="K76" s="156"/>
      <c r="L76" s="156"/>
      <c r="M76" s="156"/>
      <c r="N76" s="156"/>
      <c r="O76" s="177"/>
      <c r="P76" s="177"/>
    </row>
    <row r="77" spans="1:16" s="12" customFormat="1">
      <c r="A77" s="202"/>
      <c r="B77" s="162">
        <v>32</v>
      </c>
      <c r="C77" s="163" t="s">
        <v>29</v>
      </c>
      <c r="D77" s="174">
        <v>250000</v>
      </c>
      <c r="E77" s="143">
        <f t="shared" ref="E77:J77" si="24">E78+E85</f>
        <v>0</v>
      </c>
      <c r="F77" s="143">
        <f t="shared" si="24"/>
        <v>0</v>
      </c>
      <c r="G77" s="143">
        <f t="shared" si="24"/>
        <v>0</v>
      </c>
      <c r="H77" s="174">
        <f t="shared" si="24"/>
        <v>250000</v>
      </c>
      <c r="I77" s="143">
        <f t="shared" si="24"/>
        <v>0</v>
      </c>
      <c r="J77" s="143">
        <f t="shared" si="24"/>
        <v>0</v>
      </c>
      <c r="K77" s="143"/>
      <c r="L77" s="143"/>
      <c r="M77" s="143"/>
      <c r="N77" s="143"/>
      <c r="O77" s="174"/>
      <c r="P77" s="174"/>
    </row>
    <row r="78" spans="1:16" ht="25.5">
      <c r="A78" s="203"/>
      <c r="B78" s="164">
        <v>322</v>
      </c>
      <c r="C78" s="165" t="s">
        <v>31</v>
      </c>
      <c r="D78" s="172">
        <v>250000</v>
      </c>
      <c r="E78" s="157">
        <f t="shared" ref="E78:J78" si="25">SUM(E79:E84)</f>
        <v>0</v>
      </c>
      <c r="F78" s="157">
        <f t="shared" si="25"/>
        <v>0</v>
      </c>
      <c r="G78" s="157">
        <f t="shared" si="25"/>
        <v>0</v>
      </c>
      <c r="H78" s="172">
        <f t="shared" si="25"/>
        <v>250000</v>
      </c>
      <c r="I78" s="157">
        <f t="shared" si="25"/>
        <v>0</v>
      </c>
      <c r="J78" s="157">
        <f t="shared" si="25"/>
        <v>0</v>
      </c>
      <c r="K78" s="157"/>
      <c r="L78" s="157"/>
      <c r="M78" s="157"/>
      <c r="N78" s="157"/>
      <c r="O78" s="172"/>
      <c r="P78" s="172"/>
    </row>
    <row r="79" spans="1:16" ht="12.75" customHeight="1">
      <c r="A79" s="203"/>
      <c r="B79" s="147">
        <v>3221</v>
      </c>
      <c r="C79" s="148" t="s">
        <v>52</v>
      </c>
      <c r="D79" s="173">
        <f t="shared" ref="D79:D92" si="26">SUM(E79:P79)</f>
        <v>0</v>
      </c>
      <c r="E79" s="146">
        <v>0</v>
      </c>
      <c r="F79" s="146"/>
      <c r="G79" s="146"/>
      <c r="H79" s="173"/>
      <c r="I79" s="146"/>
      <c r="J79" s="146"/>
      <c r="K79" s="146"/>
      <c r="L79" s="146"/>
      <c r="M79" s="146"/>
      <c r="N79" s="146"/>
      <c r="O79" s="173"/>
      <c r="P79" s="146"/>
    </row>
    <row r="80" spans="1:16" ht="12.75" customHeight="1">
      <c r="A80" s="203"/>
      <c r="B80" s="147">
        <v>3222</v>
      </c>
      <c r="C80" s="148" t="s">
        <v>53</v>
      </c>
      <c r="D80" s="173">
        <v>250000</v>
      </c>
      <c r="E80" s="146">
        <v>0</v>
      </c>
      <c r="F80" s="146"/>
      <c r="G80" s="146"/>
      <c r="H80" s="173">
        <v>250000</v>
      </c>
      <c r="I80" s="146"/>
      <c r="J80" s="146"/>
      <c r="K80" s="146"/>
      <c r="L80" s="146"/>
      <c r="M80" s="146"/>
      <c r="N80" s="146"/>
      <c r="O80" s="173"/>
      <c r="P80" s="173"/>
    </row>
    <row r="81" spans="1:16" ht="12.75" customHeight="1">
      <c r="A81" s="203"/>
      <c r="B81" s="147">
        <v>3223</v>
      </c>
      <c r="C81" s="148" t="s">
        <v>54</v>
      </c>
      <c r="D81" s="173">
        <f t="shared" si="26"/>
        <v>0</v>
      </c>
      <c r="E81" s="146">
        <v>0</v>
      </c>
      <c r="F81" s="146"/>
      <c r="G81" s="146"/>
      <c r="H81" s="173"/>
      <c r="I81" s="146"/>
      <c r="J81" s="146"/>
      <c r="K81" s="146"/>
      <c r="L81" s="146"/>
      <c r="M81" s="146"/>
      <c r="N81" s="146"/>
      <c r="O81" s="173"/>
      <c r="P81" s="146"/>
    </row>
    <row r="82" spans="1:16" ht="12.75" customHeight="1">
      <c r="A82" s="203"/>
      <c r="B82" s="147">
        <v>3224</v>
      </c>
      <c r="C82" s="148" t="s">
        <v>55</v>
      </c>
      <c r="D82" s="173">
        <f t="shared" si="26"/>
        <v>0</v>
      </c>
      <c r="E82" s="146">
        <v>0</v>
      </c>
      <c r="F82" s="146"/>
      <c r="G82" s="146"/>
      <c r="H82" s="173"/>
      <c r="I82" s="146"/>
      <c r="J82" s="146"/>
      <c r="K82" s="146"/>
      <c r="L82" s="146"/>
      <c r="M82" s="146"/>
      <c r="N82" s="146"/>
      <c r="O82" s="173"/>
      <c r="P82" s="146"/>
    </row>
    <row r="83" spans="1:16" ht="12.75" customHeight="1">
      <c r="A83" s="203"/>
      <c r="B83" s="147">
        <v>3225</v>
      </c>
      <c r="C83" s="148" t="s">
        <v>56</v>
      </c>
      <c r="D83" s="173">
        <f>SUM(E83:P83)</f>
        <v>0</v>
      </c>
      <c r="E83" s="146">
        <v>0</v>
      </c>
      <c r="F83" s="146"/>
      <c r="G83" s="146"/>
      <c r="H83" s="173"/>
      <c r="I83" s="146"/>
      <c r="J83" s="146"/>
      <c r="K83" s="146"/>
      <c r="L83" s="146"/>
      <c r="M83" s="146"/>
      <c r="N83" s="146"/>
      <c r="O83" s="173"/>
      <c r="P83" s="146"/>
    </row>
    <row r="84" spans="1:16" ht="12.75" customHeight="1">
      <c r="A84" s="203"/>
      <c r="B84" s="147">
        <v>3227</v>
      </c>
      <c r="C84" s="148" t="s">
        <v>57</v>
      </c>
      <c r="D84" s="146">
        <f t="shared" si="26"/>
        <v>0</v>
      </c>
      <c r="E84" s="146">
        <v>0</v>
      </c>
      <c r="F84" s="146"/>
      <c r="G84" s="146"/>
      <c r="H84" s="173"/>
      <c r="I84" s="146"/>
      <c r="J84" s="146"/>
      <c r="K84" s="146"/>
      <c r="L84" s="146"/>
      <c r="M84" s="146"/>
      <c r="N84" s="146"/>
      <c r="O84" s="146"/>
      <c r="P84" s="146"/>
    </row>
    <row r="85" spans="1:16" ht="12.75" customHeight="1">
      <c r="A85" s="203"/>
      <c r="B85" s="164">
        <v>323</v>
      </c>
      <c r="C85" s="165" t="s">
        <v>32</v>
      </c>
      <c r="D85" s="157">
        <f t="shared" si="26"/>
        <v>0</v>
      </c>
      <c r="E85" s="157">
        <f t="shared" ref="E85:J85" si="27">SUM(E86:E88)</f>
        <v>0</v>
      </c>
      <c r="F85" s="157">
        <f t="shared" si="27"/>
        <v>0</v>
      </c>
      <c r="G85" s="157">
        <f t="shared" si="27"/>
        <v>0</v>
      </c>
      <c r="H85" s="157">
        <f t="shared" si="27"/>
        <v>0</v>
      </c>
      <c r="I85" s="157">
        <f t="shared" si="27"/>
        <v>0</v>
      </c>
      <c r="J85" s="157">
        <f t="shared" si="27"/>
        <v>0</v>
      </c>
      <c r="K85" s="157"/>
      <c r="L85" s="157"/>
      <c r="M85" s="157"/>
      <c r="N85" s="157"/>
      <c r="O85" s="157"/>
      <c r="P85" s="157"/>
    </row>
    <row r="86" spans="1:16" ht="12.75" customHeight="1">
      <c r="A86" s="203"/>
      <c r="B86" s="147">
        <v>3232</v>
      </c>
      <c r="C86" s="148" t="s">
        <v>59</v>
      </c>
      <c r="D86" s="146">
        <f t="shared" si="26"/>
        <v>0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</row>
    <row r="87" spans="1:16" ht="12.75" customHeight="1">
      <c r="A87" s="203"/>
      <c r="B87" s="147">
        <v>3234</v>
      </c>
      <c r="C87" s="148" t="s">
        <v>60</v>
      </c>
      <c r="D87" s="146">
        <f t="shared" si="26"/>
        <v>0</v>
      </c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</row>
    <row r="88" spans="1:16" ht="12.75" customHeight="1">
      <c r="A88" s="203"/>
      <c r="B88" s="147">
        <v>3236</v>
      </c>
      <c r="C88" s="148" t="s">
        <v>61</v>
      </c>
      <c r="D88" s="146">
        <f t="shared" si="26"/>
        <v>0</v>
      </c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</row>
    <row r="89" spans="1:16">
      <c r="A89" s="203"/>
      <c r="B89" s="141">
        <v>34</v>
      </c>
      <c r="C89" s="142" t="s">
        <v>34</v>
      </c>
      <c r="D89" s="143">
        <f t="shared" si="26"/>
        <v>0</v>
      </c>
      <c r="E89" s="143">
        <f t="shared" ref="E89:J89" si="28">E90</f>
        <v>0</v>
      </c>
      <c r="F89" s="143">
        <f t="shared" si="28"/>
        <v>0</v>
      </c>
      <c r="G89" s="143">
        <f t="shared" si="28"/>
        <v>0</v>
      </c>
      <c r="H89" s="143">
        <f t="shared" si="28"/>
        <v>0</v>
      </c>
      <c r="I89" s="143">
        <f t="shared" si="28"/>
        <v>0</v>
      </c>
      <c r="J89" s="143">
        <f t="shared" si="28"/>
        <v>0</v>
      </c>
      <c r="K89" s="143"/>
      <c r="L89" s="143"/>
      <c r="M89" s="143"/>
      <c r="N89" s="143"/>
      <c r="O89" s="143"/>
      <c r="P89" s="143"/>
    </row>
    <row r="90" spans="1:16">
      <c r="A90" s="203"/>
      <c r="B90" s="144">
        <v>343</v>
      </c>
      <c r="C90" s="145" t="s">
        <v>35</v>
      </c>
      <c r="D90" s="157">
        <f t="shared" si="26"/>
        <v>0</v>
      </c>
      <c r="E90" s="157">
        <f t="shared" ref="E90:J90" si="29">E91</f>
        <v>0</v>
      </c>
      <c r="F90" s="157">
        <f t="shared" si="29"/>
        <v>0</v>
      </c>
      <c r="G90" s="157">
        <f t="shared" si="29"/>
        <v>0</v>
      </c>
      <c r="H90" s="157">
        <f t="shared" si="29"/>
        <v>0</v>
      </c>
      <c r="I90" s="157">
        <f t="shared" si="29"/>
        <v>0</v>
      </c>
      <c r="J90" s="157">
        <f t="shared" si="29"/>
        <v>0</v>
      </c>
      <c r="K90" s="157"/>
      <c r="L90" s="157"/>
      <c r="M90" s="157"/>
      <c r="N90" s="157"/>
      <c r="O90" s="157"/>
      <c r="P90" s="157"/>
    </row>
    <row r="91" spans="1:16" ht="12.75" customHeight="1">
      <c r="A91" s="203"/>
      <c r="B91" s="147">
        <v>3431</v>
      </c>
      <c r="C91" s="148" t="s">
        <v>70</v>
      </c>
      <c r="D91" s="146">
        <f t="shared" si="26"/>
        <v>0</v>
      </c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</row>
    <row r="92" spans="1:16">
      <c r="A92" s="203"/>
      <c r="B92" s="166"/>
      <c r="C92" s="167"/>
      <c r="D92" s="146">
        <f t="shared" si="26"/>
        <v>0</v>
      </c>
      <c r="E92" s="173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</row>
    <row r="93" spans="1:16" ht="39.75" customHeight="1">
      <c r="A93" s="203"/>
      <c r="B93" s="271" t="s">
        <v>85</v>
      </c>
      <c r="C93" s="271"/>
      <c r="D93" s="175">
        <v>5000</v>
      </c>
      <c r="E93" s="175">
        <f t="shared" ref="E93:J93" si="30">E94</f>
        <v>5000</v>
      </c>
      <c r="F93" s="152">
        <f t="shared" si="30"/>
        <v>0</v>
      </c>
      <c r="G93" s="152">
        <f t="shared" si="30"/>
        <v>0</v>
      </c>
      <c r="H93" s="152">
        <f t="shared" si="30"/>
        <v>0</v>
      </c>
      <c r="I93" s="152">
        <f t="shared" si="30"/>
        <v>0</v>
      </c>
      <c r="J93" s="152">
        <f t="shared" si="30"/>
        <v>0</v>
      </c>
      <c r="K93" s="152"/>
      <c r="L93" s="152"/>
      <c r="M93" s="173">
        <v>5000</v>
      </c>
      <c r="N93" s="175">
        <v>100</v>
      </c>
      <c r="O93" s="175"/>
      <c r="P93" s="175"/>
    </row>
    <row r="94" spans="1:16" ht="34.5" customHeight="1">
      <c r="A94" s="203"/>
      <c r="B94" s="273" t="s">
        <v>105</v>
      </c>
      <c r="C94" s="273"/>
      <c r="D94" s="176">
        <v>5000</v>
      </c>
      <c r="E94" s="176">
        <v>5000</v>
      </c>
      <c r="F94" s="154">
        <f>F95</f>
        <v>0</v>
      </c>
      <c r="G94" s="154">
        <f>G95</f>
        <v>0</v>
      </c>
      <c r="H94" s="154">
        <f>H95</f>
        <v>0</v>
      </c>
      <c r="I94" s="154">
        <f>I95</f>
        <v>0</v>
      </c>
      <c r="J94" s="154">
        <f>J95</f>
        <v>0</v>
      </c>
      <c r="K94" s="154"/>
      <c r="L94" s="154"/>
      <c r="M94" s="173">
        <v>5000</v>
      </c>
      <c r="N94" s="176">
        <v>100</v>
      </c>
      <c r="O94" s="176"/>
      <c r="P94" s="176"/>
    </row>
    <row r="95" spans="1:16">
      <c r="A95" s="203"/>
      <c r="B95" s="160">
        <v>3</v>
      </c>
      <c r="C95" s="161" t="s">
        <v>24</v>
      </c>
      <c r="D95" s="177">
        <v>5000</v>
      </c>
      <c r="E95" s="177">
        <v>5000</v>
      </c>
      <c r="F95" s="156">
        <f>F96+F100</f>
        <v>0</v>
      </c>
      <c r="G95" s="156">
        <f>G96+G100</f>
        <v>0</v>
      </c>
      <c r="H95" s="156">
        <f>H96+H100</f>
        <v>0</v>
      </c>
      <c r="I95" s="156">
        <f>I96+I100</f>
        <v>0</v>
      </c>
      <c r="J95" s="156">
        <f>J96+J100</f>
        <v>0</v>
      </c>
      <c r="K95" s="156"/>
      <c r="L95" s="156"/>
      <c r="M95" s="173">
        <v>5000</v>
      </c>
      <c r="N95" s="177">
        <v>100</v>
      </c>
      <c r="O95" s="177"/>
      <c r="P95" s="177"/>
    </row>
    <row r="96" spans="1:16">
      <c r="A96" s="203"/>
      <c r="B96" s="162">
        <v>32</v>
      </c>
      <c r="C96" s="163" t="s">
        <v>29</v>
      </c>
      <c r="D96" s="174">
        <v>5000</v>
      </c>
      <c r="E96" s="174">
        <v>5000</v>
      </c>
      <c r="F96" s="143">
        <f>F97</f>
        <v>0</v>
      </c>
      <c r="G96" s="143">
        <f>G97</f>
        <v>0</v>
      </c>
      <c r="H96" s="143">
        <f>H97</f>
        <v>0</v>
      </c>
      <c r="I96" s="143">
        <f>I97</f>
        <v>0</v>
      </c>
      <c r="J96" s="143">
        <f>J97</f>
        <v>0</v>
      </c>
      <c r="K96" s="143"/>
      <c r="L96" s="143"/>
      <c r="M96" s="173">
        <v>5000</v>
      </c>
      <c r="N96" s="174">
        <v>100</v>
      </c>
      <c r="O96" s="174"/>
      <c r="P96" s="174"/>
    </row>
    <row r="97" spans="1:17" s="12" customFormat="1">
      <c r="A97" s="202"/>
      <c r="B97" s="164">
        <v>323</v>
      </c>
      <c r="C97" s="165" t="s">
        <v>103</v>
      </c>
      <c r="D97" s="172">
        <v>5000</v>
      </c>
      <c r="E97" s="172">
        <v>5000</v>
      </c>
      <c r="F97" s="157">
        <f>F98+F99</f>
        <v>0</v>
      </c>
      <c r="G97" s="157">
        <f>G98+G99</f>
        <v>0</v>
      </c>
      <c r="H97" s="157">
        <f>H98+H99</f>
        <v>0</v>
      </c>
      <c r="I97" s="157">
        <f>I98+I99</f>
        <v>0</v>
      </c>
      <c r="J97" s="157">
        <f>J98+J99</f>
        <v>0</v>
      </c>
      <c r="K97" s="157"/>
      <c r="L97" s="157"/>
      <c r="M97" s="173">
        <v>5000</v>
      </c>
      <c r="N97" s="173">
        <v>100</v>
      </c>
      <c r="O97" s="172"/>
      <c r="P97" s="172"/>
    </row>
    <row r="98" spans="1:17">
      <c r="A98" s="203"/>
      <c r="B98" s="147">
        <v>3237</v>
      </c>
      <c r="C98" s="148" t="s">
        <v>62</v>
      </c>
      <c r="D98" s="173">
        <f>SUM(E98:P98)</f>
        <v>0</v>
      </c>
      <c r="E98" s="173"/>
      <c r="F98" s="146"/>
      <c r="G98" s="146"/>
      <c r="H98" s="146"/>
      <c r="I98" s="146"/>
      <c r="J98" s="146"/>
      <c r="K98" s="146"/>
      <c r="L98" s="146"/>
      <c r="M98" s="146"/>
      <c r="N98" s="146"/>
      <c r="O98" s="173"/>
      <c r="P98" s="173"/>
    </row>
    <row r="99" spans="1:17">
      <c r="A99" s="203"/>
      <c r="B99" s="147">
        <v>3239</v>
      </c>
      <c r="C99" s="148" t="s">
        <v>64</v>
      </c>
      <c r="D99" s="173">
        <v>5000</v>
      </c>
      <c r="E99" s="173">
        <v>5000</v>
      </c>
      <c r="F99" s="146"/>
      <c r="G99" s="146"/>
      <c r="H99" s="146"/>
      <c r="I99" s="146"/>
      <c r="J99" s="146"/>
      <c r="K99" s="146"/>
      <c r="L99" s="146"/>
      <c r="M99" s="173">
        <v>5000</v>
      </c>
      <c r="N99" s="173">
        <v>100</v>
      </c>
      <c r="O99" s="173"/>
      <c r="P99" s="173"/>
    </row>
    <row r="100" spans="1:17">
      <c r="A100" s="203"/>
      <c r="B100" s="162">
        <v>38</v>
      </c>
      <c r="C100" s="163" t="s">
        <v>97</v>
      </c>
      <c r="D100" s="174">
        <f>SUM(E100:P100)</f>
        <v>0</v>
      </c>
      <c r="E100" s="174">
        <f t="shared" ref="E100:J101" si="31">E101</f>
        <v>0</v>
      </c>
      <c r="F100" s="143">
        <f t="shared" si="31"/>
        <v>0</v>
      </c>
      <c r="G100" s="143">
        <f t="shared" si="31"/>
        <v>0</v>
      </c>
      <c r="H100" s="143">
        <f t="shared" si="31"/>
        <v>0</v>
      </c>
      <c r="I100" s="143">
        <f t="shared" si="31"/>
        <v>0</v>
      </c>
      <c r="J100" s="143">
        <f t="shared" si="31"/>
        <v>0</v>
      </c>
      <c r="K100" s="143"/>
      <c r="L100" s="143"/>
      <c r="M100" s="143"/>
      <c r="N100" s="143"/>
      <c r="O100" s="174"/>
      <c r="P100" s="174"/>
    </row>
    <row r="101" spans="1:17" s="12" customFormat="1" ht="25.5">
      <c r="A101" s="202"/>
      <c r="B101" s="144">
        <v>383</v>
      </c>
      <c r="C101" s="145" t="s">
        <v>98</v>
      </c>
      <c r="D101" s="172">
        <f>SUM(E101:P101)</f>
        <v>0</v>
      </c>
      <c r="E101" s="157">
        <f t="shared" si="31"/>
        <v>0</v>
      </c>
      <c r="F101" s="157">
        <f t="shared" si="31"/>
        <v>0</v>
      </c>
      <c r="G101" s="157">
        <f t="shared" si="31"/>
        <v>0</v>
      </c>
      <c r="H101" s="157">
        <f t="shared" si="31"/>
        <v>0</v>
      </c>
      <c r="I101" s="157">
        <f t="shared" si="31"/>
        <v>0</v>
      </c>
      <c r="J101" s="157">
        <f t="shared" si="31"/>
        <v>0</v>
      </c>
      <c r="K101" s="157"/>
      <c r="L101" s="157"/>
      <c r="M101" s="157"/>
      <c r="N101" s="157"/>
      <c r="O101" s="172"/>
      <c r="P101" s="172"/>
    </row>
    <row r="102" spans="1:17" ht="25.5">
      <c r="A102" s="203"/>
      <c r="B102" s="147">
        <v>3831</v>
      </c>
      <c r="C102" s="148" t="s">
        <v>99</v>
      </c>
      <c r="D102" s="173">
        <f>SUM(E102:P102)</f>
        <v>0</v>
      </c>
      <c r="E102" s="146"/>
      <c r="F102" s="146"/>
      <c r="G102" s="146"/>
      <c r="H102" s="146"/>
      <c r="I102" s="173"/>
      <c r="J102" s="173"/>
      <c r="K102" s="173"/>
      <c r="L102" s="173"/>
      <c r="M102" s="173"/>
      <c r="N102" s="173"/>
      <c r="O102" s="173"/>
      <c r="P102" s="173"/>
    </row>
    <row r="103" spans="1:17">
      <c r="A103" s="203"/>
      <c r="B103" s="266" t="s">
        <v>91</v>
      </c>
      <c r="C103" s="266"/>
      <c r="D103" s="181">
        <v>10000</v>
      </c>
      <c r="E103" s="181"/>
      <c r="F103" s="168"/>
      <c r="G103" s="168"/>
      <c r="H103" s="168"/>
      <c r="I103" s="181"/>
      <c r="J103" s="181"/>
      <c r="K103" s="181">
        <v>10000</v>
      </c>
      <c r="L103" s="181"/>
      <c r="M103" s="181"/>
      <c r="N103" s="181"/>
      <c r="O103" s="181"/>
      <c r="P103" s="181"/>
    </row>
    <row r="104" spans="1:17">
      <c r="A104" s="203"/>
      <c r="B104" s="160">
        <v>3</v>
      </c>
      <c r="C104" s="161" t="s">
        <v>24</v>
      </c>
      <c r="D104" s="177">
        <v>10000</v>
      </c>
      <c r="E104" s="177"/>
      <c r="F104" s="156"/>
      <c r="G104" s="156"/>
      <c r="H104" s="156"/>
      <c r="I104" s="177"/>
      <c r="J104" s="177"/>
      <c r="K104" s="177">
        <v>10000</v>
      </c>
      <c r="L104" s="177"/>
      <c r="M104" s="177"/>
      <c r="N104" s="177"/>
      <c r="O104" s="177"/>
      <c r="P104" s="177"/>
    </row>
    <row r="105" spans="1:17">
      <c r="A105" s="203"/>
      <c r="B105" s="162">
        <v>32</v>
      </c>
      <c r="C105" s="163" t="s">
        <v>29</v>
      </c>
      <c r="D105" s="174">
        <v>10000</v>
      </c>
      <c r="E105" s="174"/>
      <c r="F105" s="143"/>
      <c r="G105" s="143"/>
      <c r="H105" s="143"/>
      <c r="I105" s="174"/>
      <c r="J105" s="174"/>
      <c r="K105" s="174">
        <v>10000</v>
      </c>
      <c r="L105" s="174"/>
      <c r="M105" s="174"/>
      <c r="N105" s="174"/>
      <c r="O105" s="174"/>
      <c r="P105" s="174"/>
    </row>
    <row r="106" spans="1:17">
      <c r="A106" s="203"/>
      <c r="B106" s="164">
        <v>323</v>
      </c>
      <c r="C106" s="165" t="s">
        <v>32</v>
      </c>
      <c r="D106" s="172"/>
      <c r="E106" s="172">
        <f>SUM(E107:E108)</f>
        <v>0</v>
      </c>
      <c r="F106" s="157">
        <f>SUM(F107:F108)</f>
        <v>0</v>
      </c>
      <c r="G106" s="157">
        <f>SUM(G107:G108)</f>
        <v>0</v>
      </c>
      <c r="H106" s="157"/>
      <c r="I106" s="172">
        <f>SUM(I107:I108)</f>
        <v>0</v>
      </c>
      <c r="J106" s="172"/>
      <c r="K106" s="172"/>
      <c r="L106" s="172"/>
      <c r="M106" s="172"/>
      <c r="N106" s="172"/>
      <c r="O106" s="172"/>
      <c r="P106" s="157"/>
      <c r="Q106" s="61"/>
    </row>
    <row r="107" spans="1:17">
      <c r="A107" s="203"/>
      <c r="B107" s="147">
        <v>3237</v>
      </c>
      <c r="C107" s="148" t="s">
        <v>62</v>
      </c>
      <c r="D107" s="173">
        <f>SUM(E107:P107)</f>
        <v>0</v>
      </c>
      <c r="E107" s="146"/>
      <c r="F107" s="146"/>
      <c r="G107" s="146"/>
      <c r="H107" s="146"/>
      <c r="I107" s="173"/>
      <c r="J107" s="173"/>
      <c r="K107" s="173"/>
      <c r="L107" s="173"/>
      <c r="M107" s="173"/>
      <c r="N107" s="173"/>
      <c r="O107" s="173"/>
      <c r="P107" s="173"/>
    </row>
    <row r="108" spans="1:17">
      <c r="A108" s="203"/>
      <c r="B108" s="147">
        <v>3239</v>
      </c>
      <c r="C108" s="148" t="s">
        <v>64</v>
      </c>
      <c r="D108" s="173">
        <v>0</v>
      </c>
      <c r="E108" s="146"/>
      <c r="F108" s="146"/>
      <c r="G108" s="146"/>
      <c r="H108" s="146"/>
      <c r="I108" s="173"/>
      <c r="J108" s="173"/>
      <c r="K108" s="173"/>
      <c r="L108" s="173"/>
      <c r="M108" s="173"/>
      <c r="N108" s="173"/>
      <c r="O108" s="173"/>
      <c r="P108" s="173"/>
    </row>
    <row r="109" spans="1:17" ht="25.5">
      <c r="A109" s="203"/>
      <c r="B109" s="144">
        <v>329</v>
      </c>
      <c r="C109" s="145" t="s">
        <v>33</v>
      </c>
      <c r="D109" s="172">
        <v>10000</v>
      </c>
      <c r="E109" s="172"/>
      <c r="F109" s="157">
        <f>F111</f>
        <v>0</v>
      </c>
      <c r="G109" s="157">
        <f>G111</f>
        <v>0</v>
      </c>
      <c r="H109" s="157">
        <f>H111</f>
        <v>0</v>
      </c>
      <c r="I109" s="172">
        <f>I111</f>
        <v>0</v>
      </c>
      <c r="J109" s="172"/>
      <c r="K109" s="172">
        <v>10000</v>
      </c>
      <c r="L109" s="172"/>
      <c r="M109" s="172"/>
      <c r="N109" s="172"/>
      <c r="O109" s="172"/>
      <c r="P109" s="172"/>
    </row>
    <row r="110" spans="1:17" ht="33" customHeight="1">
      <c r="A110" s="203"/>
      <c r="B110" s="147">
        <v>3291</v>
      </c>
      <c r="C110" s="148" t="s">
        <v>104</v>
      </c>
      <c r="D110" s="172">
        <v>5000</v>
      </c>
      <c r="E110" s="172"/>
      <c r="F110" s="157"/>
      <c r="G110" s="157"/>
      <c r="H110" s="157"/>
      <c r="I110" s="172"/>
      <c r="J110" s="172"/>
      <c r="K110" s="172">
        <v>5000</v>
      </c>
      <c r="L110" s="172"/>
      <c r="M110" s="172"/>
      <c r="N110" s="172"/>
      <c r="O110" s="172"/>
      <c r="P110" s="172"/>
    </row>
    <row r="111" spans="1:17" ht="30.75" customHeight="1">
      <c r="A111" s="203"/>
      <c r="B111" s="147">
        <v>3299</v>
      </c>
      <c r="C111" s="148" t="s">
        <v>33</v>
      </c>
      <c r="D111" s="173">
        <v>5000</v>
      </c>
      <c r="E111" s="173"/>
      <c r="F111" s="146"/>
      <c r="G111" s="146"/>
      <c r="H111" s="146"/>
      <c r="I111" s="173"/>
      <c r="J111" s="173"/>
      <c r="K111" s="173">
        <v>5000</v>
      </c>
      <c r="L111" s="173"/>
      <c r="M111" s="173"/>
      <c r="N111" s="173"/>
      <c r="O111" s="173"/>
      <c r="P111" s="173"/>
    </row>
    <row r="112" spans="1:17" ht="18" customHeight="1">
      <c r="A112" s="203"/>
      <c r="B112" s="231"/>
      <c r="C112" s="232"/>
      <c r="D112" s="173"/>
      <c r="E112" s="173"/>
      <c r="F112" s="146"/>
      <c r="G112" s="146"/>
      <c r="H112" s="146"/>
      <c r="I112" s="173"/>
      <c r="J112" s="173"/>
      <c r="K112" s="173"/>
      <c r="L112" s="173"/>
      <c r="M112" s="173"/>
      <c r="N112" s="173"/>
      <c r="O112" s="173"/>
      <c r="P112" s="173"/>
    </row>
    <row r="113" spans="1:16">
      <c r="A113" s="203"/>
      <c r="B113" s="266" t="s">
        <v>134</v>
      </c>
      <c r="C113" s="266"/>
      <c r="D113" s="181">
        <v>5000</v>
      </c>
      <c r="E113" s="181">
        <v>5000</v>
      </c>
      <c r="F113" s="168"/>
      <c r="G113" s="168"/>
      <c r="H113" s="168"/>
      <c r="I113" s="181"/>
      <c r="J113" s="181"/>
      <c r="K113" s="181"/>
      <c r="L113" s="181"/>
      <c r="M113" s="181"/>
      <c r="N113" s="181"/>
      <c r="O113" s="181"/>
      <c r="P113" s="181"/>
    </row>
    <row r="114" spans="1:16" ht="30.75" customHeight="1">
      <c r="A114" s="203"/>
      <c r="B114" s="147">
        <v>3299</v>
      </c>
      <c r="C114" s="148" t="s">
        <v>33</v>
      </c>
      <c r="D114" s="173">
        <v>5000</v>
      </c>
      <c r="E114" s="173">
        <v>5000</v>
      </c>
      <c r="F114" s="146"/>
      <c r="G114" s="146"/>
      <c r="H114" s="146"/>
      <c r="I114" s="173"/>
      <c r="J114" s="173"/>
      <c r="K114" s="173"/>
      <c r="L114" s="173"/>
      <c r="M114" s="173"/>
      <c r="N114" s="173"/>
      <c r="O114" s="173"/>
      <c r="P114" s="173"/>
    </row>
    <row r="115" spans="1:16" ht="30.75" customHeight="1">
      <c r="A115" s="203"/>
      <c r="B115" s="231"/>
      <c r="C115" s="232"/>
      <c r="D115" s="173"/>
      <c r="E115" s="173"/>
      <c r="F115" s="146"/>
      <c r="G115" s="146"/>
      <c r="H115" s="146"/>
      <c r="I115" s="173"/>
      <c r="J115" s="173"/>
      <c r="K115" s="173"/>
      <c r="L115" s="173"/>
      <c r="M115" s="173"/>
      <c r="N115" s="173"/>
      <c r="O115" s="173"/>
      <c r="P115" s="173"/>
    </row>
    <row r="116" spans="1:16">
      <c r="A116" s="203"/>
      <c r="B116" s="266" t="s">
        <v>135</v>
      </c>
      <c r="C116" s="266"/>
      <c r="D116" s="181">
        <v>7560</v>
      </c>
      <c r="E116" s="181">
        <v>7560</v>
      </c>
      <c r="F116" s="168"/>
      <c r="G116" s="168"/>
      <c r="H116" s="168"/>
      <c r="I116" s="181"/>
      <c r="J116" s="181"/>
      <c r="K116" s="181"/>
      <c r="L116" s="181"/>
      <c r="M116" s="181"/>
      <c r="N116" s="181"/>
      <c r="O116" s="181"/>
      <c r="P116" s="181"/>
    </row>
    <row r="117" spans="1:16" ht="30.75" customHeight="1">
      <c r="A117" s="203"/>
      <c r="B117" s="147">
        <v>3721</v>
      </c>
      <c r="C117" s="148" t="s">
        <v>136</v>
      </c>
      <c r="D117" s="173">
        <v>7560</v>
      </c>
      <c r="E117" s="173">
        <v>7560</v>
      </c>
      <c r="F117" s="146"/>
      <c r="G117" s="146"/>
      <c r="H117" s="146"/>
      <c r="I117" s="173"/>
      <c r="J117" s="173"/>
      <c r="K117" s="173"/>
      <c r="L117" s="173"/>
      <c r="M117" s="173"/>
      <c r="N117" s="173"/>
      <c r="O117" s="173"/>
      <c r="P117" s="173"/>
    </row>
    <row r="118" spans="1:16" ht="30.75" customHeight="1">
      <c r="A118" s="203"/>
      <c r="B118" s="231"/>
      <c r="C118" s="232"/>
      <c r="D118" s="173"/>
      <c r="E118" s="173"/>
      <c r="F118" s="146"/>
      <c r="G118" s="146"/>
      <c r="H118" s="146"/>
      <c r="I118" s="173"/>
      <c r="J118" s="173"/>
      <c r="K118" s="173"/>
      <c r="L118" s="173"/>
      <c r="M118" s="173"/>
      <c r="N118" s="173"/>
      <c r="O118" s="173"/>
      <c r="P118" s="173"/>
    </row>
    <row r="119" spans="1:16">
      <c r="A119" s="203"/>
      <c r="B119" s="266" t="s">
        <v>137</v>
      </c>
      <c r="C119" s="266"/>
      <c r="D119" s="181">
        <v>3323.7</v>
      </c>
      <c r="E119" s="181">
        <v>3323.7</v>
      </c>
      <c r="F119" s="168"/>
      <c r="G119" s="168"/>
      <c r="H119" s="168"/>
      <c r="I119" s="181"/>
      <c r="J119" s="181"/>
      <c r="K119" s="181"/>
      <c r="L119" s="181"/>
      <c r="M119" s="181">
        <v>1108.8</v>
      </c>
      <c r="N119" s="181"/>
      <c r="O119" s="181"/>
      <c r="P119" s="181"/>
    </row>
    <row r="120" spans="1:16" ht="30.75" customHeight="1">
      <c r="A120" s="203"/>
      <c r="B120" s="147">
        <v>3222</v>
      </c>
      <c r="C120" s="148" t="s">
        <v>53</v>
      </c>
      <c r="D120" s="173">
        <v>3323.7</v>
      </c>
      <c r="E120" s="173">
        <v>3323.7</v>
      </c>
      <c r="F120" s="146"/>
      <c r="G120" s="146"/>
      <c r="H120" s="146"/>
      <c r="I120" s="173"/>
      <c r="J120" s="173"/>
      <c r="K120" s="173"/>
      <c r="L120" s="173"/>
      <c r="M120" s="173">
        <v>1108.8</v>
      </c>
      <c r="N120" s="173"/>
      <c r="O120" s="173"/>
      <c r="P120" s="173"/>
    </row>
    <row r="121" spans="1:16" ht="30.75" customHeight="1">
      <c r="A121" s="203"/>
      <c r="B121" s="231"/>
      <c r="C121" s="232"/>
      <c r="D121" s="173"/>
      <c r="E121" s="173"/>
      <c r="F121" s="146"/>
      <c r="G121" s="146"/>
      <c r="H121" s="146"/>
      <c r="I121" s="173"/>
      <c r="J121" s="173"/>
      <c r="K121" s="173"/>
      <c r="L121" s="173"/>
      <c r="M121" s="173"/>
      <c r="N121" s="173"/>
      <c r="O121" s="173"/>
      <c r="P121" s="173"/>
    </row>
    <row r="122" spans="1:16">
      <c r="A122" s="203"/>
      <c r="B122" s="266" t="s">
        <v>138</v>
      </c>
      <c r="C122" s="266"/>
      <c r="D122" s="181">
        <v>5785.1</v>
      </c>
      <c r="E122" s="181">
        <v>5785.1</v>
      </c>
      <c r="F122" s="168"/>
      <c r="G122" s="168"/>
      <c r="H122" s="168"/>
      <c r="I122" s="181"/>
      <c r="J122" s="181"/>
      <c r="K122" s="181"/>
      <c r="L122" s="181"/>
      <c r="M122" s="181">
        <v>4837</v>
      </c>
      <c r="N122" s="181"/>
      <c r="O122" s="181"/>
      <c r="P122" s="181"/>
    </row>
    <row r="123" spans="1:16" ht="30.75" customHeight="1">
      <c r="A123" s="203"/>
      <c r="B123" s="147">
        <v>3222</v>
      </c>
      <c r="C123" s="148" t="s">
        <v>53</v>
      </c>
      <c r="D123" s="173">
        <v>5785.1</v>
      </c>
      <c r="E123" s="173">
        <v>5785.1</v>
      </c>
      <c r="F123" s="146"/>
      <c r="G123" s="146"/>
      <c r="H123" s="146"/>
      <c r="I123" s="173"/>
      <c r="J123" s="173"/>
      <c r="K123" s="173"/>
      <c r="L123" s="173"/>
      <c r="M123" s="173">
        <v>4837</v>
      </c>
      <c r="N123" s="173"/>
      <c r="O123" s="173"/>
      <c r="P123" s="173"/>
    </row>
    <row r="124" spans="1:16" ht="36" customHeight="1">
      <c r="A124" s="203"/>
      <c r="B124" s="268" t="s">
        <v>115</v>
      </c>
      <c r="C124" s="269"/>
      <c r="D124" s="181">
        <v>161480</v>
      </c>
      <c r="E124" s="181">
        <v>161480</v>
      </c>
      <c r="F124" s="181">
        <v>0</v>
      </c>
      <c r="G124" s="168">
        <f>G125</f>
        <v>0</v>
      </c>
      <c r="H124" s="168">
        <f>H125</f>
        <v>0</v>
      </c>
      <c r="I124" s="168">
        <f>I125</f>
        <v>0</v>
      </c>
      <c r="J124" s="168">
        <f>J125</f>
        <v>0</v>
      </c>
      <c r="K124" s="168"/>
      <c r="L124" s="168"/>
      <c r="M124" s="168"/>
      <c r="N124" s="168"/>
      <c r="O124" s="181"/>
      <c r="P124" s="181"/>
    </row>
    <row r="125" spans="1:16" ht="12.75" customHeight="1">
      <c r="A125" s="203"/>
      <c r="B125" s="160">
        <v>3</v>
      </c>
      <c r="C125" s="161" t="s">
        <v>24</v>
      </c>
      <c r="D125" s="177">
        <v>161480</v>
      </c>
      <c r="E125" s="177">
        <v>161480</v>
      </c>
      <c r="F125" s="177">
        <f>F126+F132</f>
        <v>0</v>
      </c>
      <c r="G125" s="156">
        <f>G126+G132</f>
        <v>0</v>
      </c>
      <c r="H125" s="156">
        <f>H126+H132</f>
        <v>0</v>
      </c>
      <c r="I125" s="156">
        <f>I126+I132</f>
        <v>0</v>
      </c>
      <c r="J125" s="156">
        <f>J126+J132</f>
        <v>0</v>
      </c>
      <c r="K125" s="156"/>
      <c r="L125" s="156"/>
      <c r="M125" s="156"/>
      <c r="N125" s="156"/>
      <c r="O125" s="177"/>
      <c r="P125" s="177"/>
    </row>
    <row r="126" spans="1:16" ht="12.75" customHeight="1">
      <c r="A126" s="203"/>
      <c r="B126" s="141">
        <v>31</v>
      </c>
      <c r="C126" s="142" t="s">
        <v>25</v>
      </c>
      <c r="D126" s="174">
        <v>150262</v>
      </c>
      <c r="E126" s="174">
        <v>150262</v>
      </c>
      <c r="F126" s="174">
        <f>F127+F129</f>
        <v>0</v>
      </c>
      <c r="G126" s="143">
        <f>G127+G129</f>
        <v>0</v>
      </c>
      <c r="H126" s="143">
        <f>H127+H129</f>
        <v>0</v>
      </c>
      <c r="I126" s="143">
        <f>I127+I129</f>
        <v>0</v>
      </c>
      <c r="J126" s="143">
        <f>J127+J129</f>
        <v>0</v>
      </c>
      <c r="K126" s="143"/>
      <c r="L126" s="143"/>
      <c r="M126" s="143"/>
      <c r="N126" s="143"/>
      <c r="O126" s="174"/>
      <c r="P126" s="174"/>
    </row>
    <row r="127" spans="1:16" ht="12.75" customHeight="1">
      <c r="A127" s="203"/>
      <c r="B127" s="144">
        <v>311</v>
      </c>
      <c r="C127" s="145" t="s">
        <v>26</v>
      </c>
      <c r="D127" s="172">
        <v>128209.9</v>
      </c>
      <c r="E127" s="172">
        <v>128209.9</v>
      </c>
      <c r="F127" s="172"/>
      <c r="G127" s="157">
        <f>G128</f>
        <v>0</v>
      </c>
      <c r="H127" s="157">
        <f>H128</f>
        <v>0</v>
      </c>
      <c r="I127" s="157">
        <f>I128</f>
        <v>0</v>
      </c>
      <c r="J127" s="157">
        <f>J128</f>
        <v>0</v>
      </c>
      <c r="K127" s="157"/>
      <c r="L127" s="157"/>
      <c r="M127" s="157"/>
      <c r="N127" s="157"/>
      <c r="O127" s="172"/>
      <c r="P127" s="172"/>
    </row>
    <row r="128" spans="1:16" ht="12.75" customHeight="1">
      <c r="A128" s="203"/>
      <c r="B128" s="147">
        <v>3111</v>
      </c>
      <c r="C128" s="148" t="s">
        <v>43</v>
      </c>
      <c r="D128" s="173">
        <v>128209.9</v>
      </c>
      <c r="E128" s="173">
        <v>128209.9</v>
      </c>
      <c r="F128" s="173"/>
      <c r="G128" s="146"/>
      <c r="H128" s="146"/>
      <c r="I128" s="146"/>
      <c r="J128" s="146"/>
      <c r="K128" s="146"/>
      <c r="L128" s="146"/>
      <c r="M128" s="146"/>
      <c r="N128" s="146"/>
      <c r="O128" s="173"/>
      <c r="P128" s="173"/>
    </row>
    <row r="129" spans="1:16" ht="12.75" customHeight="1">
      <c r="A129" s="203"/>
      <c r="B129" s="144">
        <v>313</v>
      </c>
      <c r="C129" s="145" t="s">
        <v>28</v>
      </c>
      <c r="D129" s="172">
        <v>22052.1</v>
      </c>
      <c r="E129" s="172">
        <v>22052.1</v>
      </c>
      <c r="F129" s="172"/>
      <c r="G129" s="157">
        <f>SUM(G130:G131)</f>
        <v>0</v>
      </c>
      <c r="H129" s="157">
        <f>SUM(H130:H131)</f>
        <v>0</v>
      </c>
      <c r="I129" s="157">
        <f>SUM(I130:I131)</f>
        <v>0</v>
      </c>
      <c r="J129" s="157">
        <f>SUM(J130:J131)</f>
        <v>0</v>
      </c>
      <c r="K129" s="157"/>
      <c r="L129" s="157"/>
      <c r="M129" s="157"/>
      <c r="N129" s="157"/>
      <c r="O129" s="172"/>
      <c r="P129" s="172"/>
    </row>
    <row r="130" spans="1:16" ht="12.75" customHeight="1">
      <c r="A130" s="203"/>
      <c r="B130" s="147">
        <v>3132</v>
      </c>
      <c r="C130" s="148" t="s">
        <v>46</v>
      </c>
      <c r="D130" s="173">
        <v>19872.5</v>
      </c>
      <c r="E130" s="173">
        <v>19872.5</v>
      </c>
      <c r="F130" s="173"/>
      <c r="G130" s="146"/>
      <c r="H130" s="146"/>
      <c r="I130" s="146"/>
      <c r="J130" s="146"/>
      <c r="K130" s="146"/>
      <c r="L130" s="146"/>
      <c r="M130" s="146"/>
      <c r="N130" s="146"/>
      <c r="O130" s="173"/>
      <c r="P130" s="173"/>
    </row>
    <row r="131" spans="1:16" ht="12.75" customHeight="1">
      <c r="A131" s="203"/>
      <c r="B131" s="147">
        <v>3133</v>
      </c>
      <c r="C131" s="148" t="s">
        <v>47</v>
      </c>
      <c r="D131" s="173">
        <v>2179.6</v>
      </c>
      <c r="E131" s="173">
        <v>2179.6</v>
      </c>
      <c r="F131" s="173"/>
      <c r="G131" s="146"/>
      <c r="H131" s="146"/>
      <c r="I131" s="146"/>
      <c r="J131" s="146"/>
      <c r="K131" s="146"/>
      <c r="L131" s="146"/>
      <c r="M131" s="146"/>
      <c r="N131" s="146"/>
      <c r="O131" s="173"/>
      <c r="P131" s="173"/>
    </row>
    <row r="132" spans="1:16" ht="12.75" customHeight="1">
      <c r="A132" s="203"/>
      <c r="B132" s="141">
        <v>32</v>
      </c>
      <c r="C132" s="142" t="s">
        <v>29</v>
      </c>
      <c r="D132" s="174">
        <v>11218</v>
      </c>
      <c r="E132" s="174">
        <v>11218</v>
      </c>
      <c r="F132" s="174"/>
      <c r="G132" s="143">
        <f>G133</f>
        <v>0</v>
      </c>
      <c r="H132" s="143">
        <f>H133</f>
        <v>0</v>
      </c>
      <c r="I132" s="143">
        <f>I133</f>
        <v>0</v>
      </c>
      <c r="J132" s="143">
        <f>J133</f>
        <v>0</v>
      </c>
      <c r="K132" s="143"/>
      <c r="L132" s="143"/>
      <c r="M132" s="143"/>
      <c r="N132" s="143"/>
      <c r="O132" s="174"/>
      <c r="P132" s="174"/>
    </row>
    <row r="133" spans="1:16" ht="12.75" customHeight="1">
      <c r="A133" s="203"/>
      <c r="B133" s="144">
        <v>321</v>
      </c>
      <c r="C133" s="145" t="s">
        <v>30</v>
      </c>
      <c r="D133" s="172">
        <v>11218</v>
      </c>
      <c r="E133" s="172">
        <v>11218</v>
      </c>
      <c r="F133" s="172"/>
      <c r="G133" s="157">
        <f>G135</f>
        <v>0</v>
      </c>
      <c r="H133" s="157">
        <f>H135</f>
        <v>0</v>
      </c>
      <c r="I133" s="157">
        <f>I135</f>
        <v>0</v>
      </c>
      <c r="J133" s="157">
        <f>J135</f>
        <v>0</v>
      </c>
      <c r="K133" s="157"/>
      <c r="L133" s="157"/>
      <c r="M133" s="157"/>
      <c r="N133" s="157"/>
      <c r="O133" s="172"/>
      <c r="P133" s="172"/>
    </row>
    <row r="134" spans="1:16" ht="12.75" customHeight="1">
      <c r="A134" s="203"/>
      <c r="B134" s="147">
        <v>3211</v>
      </c>
      <c r="C134" s="148" t="s">
        <v>48</v>
      </c>
      <c r="D134" s="172">
        <v>1500</v>
      </c>
      <c r="E134" s="172">
        <v>1500</v>
      </c>
      <c r="F134" s="172"/>
      <c r="G134" s="157"/>
      <c r="H134" s="157"/>
      <c r="I134" s="157"/>
      <c r="J134" s="157"/>
      <c r="K134" s="157"/>
      <c r="L134" s="157"/>
      <c r="M134" s="157"/>
      <c r="N134" s="157"/>
      <c r="O134" s="172"/>
      <c r="P134" s="172"/>
    </row>
    <row r="135" spans="1:16" ht="12.75" customHeight="1">
      <c r="A135" s="203"/>
      <c r="B135" s="147">
        <v>3212</v>
      </c>
      <c r="C135" s="148" t="s">
        <v>49</v>
      </c>
      <c r="D135" s="173">
        <v>9718</v>
      </c>
      <c r="E135" s="173">
        <v>9718</v>
      </c>
      <c r="F135" s="173"/>
      <c r="G135" s="146"/>
      <c r="H135" s="146"/>
      <c r="I135" s="146"/>
      <c r="J135" s="146"/>
      <c r="K135" s="146"/>
      <c r="L135" s="146"/>
      <c r="M135" s="146"/>
      <c r="N135" s="146"/>
      <c r="O135" s="173"/>
      <c r="P135" s="173"/>
    </row>
    <row r="136" spans="1:16" ht="12.75" customHeight="1">
      <c r="A136" s="203"/>
      <c r="B136" s="147"/>
      <c r="C136" s="148"/>
      <c r="D136" s="173"/>
      <c r="E136" s="173"/>
      <c r="F136" s="173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</row>
    <row r="137" spans="1:16">
      <c r="A137" s="203"/>
      <c r="B137" s="147"/>
      <c r="C137" s="167"/>
      <c r="D137" s="146">
        <f>SUM(E137:P137)</f>
        <v>0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</row>
    <row r="138" spans="1:16" s="12" customFormat="1" ht="12.75" customHeight="1">
      <c r="A138" s="202"/>
      <c r="B138" s="270" t="s">
        <v>93</v>
      </c>
      <c r="C138" s="270"/>
      <c r="D138" s="175">
        <v>15000</v>
      </c>
      <c r="E138" s="175"/>
      <c r="F138" s="175"/>
      <c r="G138" s="175"/>
      <c r="H138" s="152"/>
      <c r="I138" s="152"/>
      <c r="J138" s="152"/>
      <c r="K138" s="152"/>
      <c r="L138" s="175">
        <v>15000</v>
      </c>
      <c r="M138" s="152"/>
      <c r="N138" s="175"/>
      <c r="O138" s="175"/>
      <c r="P138" s="175"/>
    </row>
    <row r="139" spans="1:16" s="12" customFormat="1" ht="12.75" customHeight="1">
      <c r="A139" s="202"/>
      <c r="B139" s="169" t="s">
        <v>94</v>
      </c>
      <c r="C139" s="170"/>
      <c r="D139" s="181">
        <v>15000</v>
      </c>
      <c r="E139" s="181"/>
      <c r="F139" s="181">
        <f>F140</f>
        <v>0</v>
      </c>
      <c r="G139" s="181"/>
      <c r="H139" s="168">
        <f t="shared" ref="H139:J140" si="32">H140</f>
        <v>0</v>
      </c>
      <c r="I139" s="168">
        <f t="shared" si="32"/>
        <v>0</v>
      </c>
      <c r="J139" s="168">
        <f t="shared" si="32"/>
        <v>0</v>
      </c>
      <c r="K139" s="168"/>
      <c r="L139" s="181">
        <v>15000</v>
      </c>
      <c r="M139" s="168"/>
      <c r="N139" s="181"/>
      <c r="O139" s="181"/>
      <c r="P139" s="181"/>
    </row>
    <row r="140" spans="1:16" s="12" customFormat="1" ht="25.5">
      <c r="A140" s="202"/>
      <c r="B140" s="138">
        <v>4</v>
      </c>
      <c r="C140" s="155" t="s">
        <v>37</v>
      </c>
      <c r="D140" s="177">
        <v>15000</v>
      </c>
      <c r="E140" s="177"/>
      <c r="F140" s="156">
        <f>F141</f>
        <v>0</v>
      </c>
      <c r="G140" s="177"/>
      <c r="H140" s="156">
        <f t="shared" si="32"/>
        <v>0</v>
      </c>
      <c r="I140" s="156">
        <f t="shared" si="32"/>
        <v>0</v>
      </c>
      <c r="J140" s="156">
        <f t="shared" si="32"/>
        <v>0</v>
      </c>
      <c r="K140" s="156"/>
      <c r="L140" s="177">
        <v>15000</v>
      </c>
      <c r="M140" s="156"/>
      <c r="N140" s="177"/>
      <c r="O140" s="177"/>
      <c r="P140" s="177"/>
    </row>
    <row r="141" spans="1:16" s="12" customFormat="1" ht="38.25">
      <c r="A141" s="202"/>
      <c r="B141" s="141">
        <v>42</v>
      </c>
      <c r="C141" s="142" t="s">
        <v>38</v>
      </c>
      <c r="D141" s="174">
        <v>15000</v>
      </c>
      <c r="E141" s="174"/>
      <c r="F141" s="143">
        <f>F142+F146</f>
        <v>0</v>
      </c>
      <c r="G141" s="174"/>
      <c r="H141" s="143">
        <f>H142+H146</f>
        <v>0</v>
      </c>
      <c r="I141" s="143">
        <f>I142+I146</f>
        <v>0</v>
      </c>
      <c r="J141" s="143">
        <f>J142+J146</f>
        <v>0</v>
      </c>
      <c r="K141" s="143"/>
      <c r="L141" s="174">
        <v>15000</v>
      </c>
      <c r="M141" s="143"/>
      <c r="N141" s="174"/>
      <c r="O141" s="174"/>
      <c r="P141" s="174"/>
    </row>
    <row r="142" spans="1:16">
      <c r="A142" s="203"/>
      <c r="B142" s="144">
        <v>422</v>
      </c>
      <c r="C142" s="145" t="s">
        <v>36</v>
      </c>
      <c r="D142" s="172">
        <v>14000</v>
      </c>
      <c r="E142" s="172"/>
      <c r="F142" s="157">
        <f>F143+F144+F145</f>
        <v>0</v>
      </c>
      <c r="G142" s="172"/>
      <c r="H142" s="157">
        <f>H143+H144+H145</f>
        <v>0</v>
      </c>
      <c r="I142" s="157">
        <f>I143+I144+I145</f>
        <v>0</v>
      </c>
      <c r="J142" s="157">
        <f>J143+J144+J145</f>
        <v>0</v>
      </c>
      <c r="K142" s="157"/>
      <c r="L142" s="172">
        <v>14000</v>
      </c>
      <c r="M142" s="157"/>
      <c r="N142" s="172"/>
      <c r="O142" s="172"/>
      <c r="P142" s="172"/>
    </row>
    <row r="143" spans="1:16" ht="12.75" customHeight="1">
      <c r="A143" s="203"/>
      <c r="B143" s="147">
        <v>4221</v>
      </c>
      <c r="C143" s="148" t="s">
        <v>71</v>
      </c>
      <c r="D143" s="173">
        <v>14000</v>
      </c>
      <c r="E143" s="173"/>
      <c r="F143" s="146"/>
      <c r="G143" s="173"/>
      <c r="H143" s="146"/>
      <c r="I143" s="146"/>
      <c r="J143" s="146"/>
      <c r="K143" s="146"/>
      <c r="L143" s="173">
        <v>14000</v>
      </c>
      <c r="M143" s="146"/>
      <c r="N143" s="173"/>
      <c r="O143" s="173"/>
      <c r="P143" s="173"/>
    </row>
    <row r="144" spans="1:16" ht="12.75" customHeight="1">
      <c r="A144" s="203"/>
      <c r="B144" s="147">
        <v>4222</v>
      </c>
      <c r="C144" s="148" t="s">
        <v>72</v>
      </c>
      <c r="D144" s="173">
        <f>SUM(E144:P144)</f>
        <v>0</v>
      </c>
      <c r="E144" s="173"/>
      <c r="F144" s="146"/>
      <c r="G144" s="173"/>
      <c r="H144" s="146"/>
      <c r="I144" s="146"/>
      <c r="J144" s="146"/>
      <c r="K144" s="146"/>
      <c r="L144" s="146"/>
      <c r="M144" s="146"/>
      <c r="N144" s="173"/>
      <c r="O144" s="173"/>
      <c r="P144" s="173"/>
    </row>
    <row r="145" spans="1:16" s="12" customFormat="1" ht="12.75" customHeight="1">
      <c r="A145" s="202"/>
      <c r="B145" s="147">
        <v>4227</v>
      </c>
      <c r="C145" s="148" t="s">
        <v>73</v>
      </c>
      <c r="D145" s="173"/>
      <c r="E145" s="146"/>
      <c r="F145" s="146"/>
      <c r="G145" s="173"/>
      <c r="H145" s="146"/>
      <c r="I145" s="146"/>
      <c r="J145" s="146"/>
      <c r="K145" s="146"/>
      <c r="L145" s="146"/>
      <c r="M145" s="146"/>
      <c r="N145" s="173"/>
      <c r="O145" s="173"/>
      <c r="P145" s="173"/>
    </row>
    <row r="146" spans="1:16" ht="38.25">
      <c r="A146" s="203"/>
      <c r="B146" s="144">
        <v>424</v>
      </c>
      <c r="C146" s="145" t="s">
        <v>39</v>
      </c>
      <c r="D146" s="172">
        <f>SUM(E146:P146)</f>
        <v>1000</v>
      </c>
      <c r="E146" s="157">
        <f t="shared" ref="E146:J146" si="33">E147</f>
        <v>0</v>
      </c>
      <c r="F146" s="157">
        <f t="shared" si="33"/>
        <v>0</v>
      </c>
      <c r="G146" s="172"/>
      <c r="H146" s="157">
        <f t="shared" si="33"/>
        <v>0</v>
      </c>
      <c r="I146" s="157">
        <f t="shared" si="33"/>
        <v>0</v>
      </c>
      <c r="J146" s="157">
        <f t="shared" si="33"/>
        <v>0</v>
      </c>
      <c r="K146" s="157"/>
      <c r="L146" s="172">
        <v>1000</v>
      </c>
      <c r="M146" s="157"/>
      <c r="N146" s="172"/>
      <c r="O146" s="172"/>
      <c r="P146" s="172"/>
    </row>
    <row r="147" spans="1:16" ht="12.75" customHeight="1">
      <c r="A147" s="203"/>
      <c r="B147" s="147">
        <v>4241</v>
      </c>
      <c r="C147" s="148" t="s">
        <v>74</v>
      </c>
      <c r="D147" s="173">
        <v>1000</v>
      </c>
      <c r="E147" s="146"/>
      <c r="F147" s="146"/>
      <c r="G147" s="173"/>
      <c r="H147" s="146"/>
      <c r="I147" s="146"/>
      <c r="J147" s="146"/>
      <c r="K147" s="146"/>
      <c r="L147" s="173">
        <v>1000</v>
      </c>
      <c r="M147" s="146"/>
      <c r="N147" s="173"/>
      <c r="O147" s="173"/>
      <c r="P147" s="173"/>
    </row>
    <row r="148" spans="1:16">
      <c r="A148" s="203"/>
      <c r="B148" s="147"/>
      <c r="C148" s="148"/>
      <c r="D148" s="173">
        <f>SUM(E148:P148)</f>
        <v>0</v>
      </c>
      <c r="E148" s="146"/>
      <c r="F148" s="146"/>
      <c r="G148" s="173"/>
      <c r="H148" s="146"/>
      <c r="I148" s="146"/>
      <c r="J148" s="146"/>
      <c r="K148" s="146"/>
      <c r="L148" s="146"/>
      <c r="M148" s="146"/>
      <c r="N148" s="146"/>
      <c r="O148" s="173"/>
      <c r="P148" s="173"/>
    </row>
    <row r="149" spans="1:16" ht="27" customHeight="1">
      <c r="A149" s="203"/>
      <c r="B149" s="263" t="s">
        <v>87</v>
      </c>
      <c r="C149" s="263"/>
      <c r="D149" s="175">
        <f>SUM(E149:P149)</f>
        <v>17226.38</v>
      </c>
      <c r="E149" s="175">
        <f t="shared" ref="E149:J149" si="34">E150</f>
        <v>17226.38</v>
      </c>
      <c r="F149" s="152">
        <f t="shared" si="34"/>
        <v>0</v>
      </c>
      <c r="G149" s="152">
        <f t="shared" si="34"/>
        <v>0</v>
      </c>
      <c r="H149" s="152">
        <f t="shared" si="34"/>
        <v>0</v>
      </c>
      <c r="I149" s="152">
        <f t="shared" si="34"/>
        <v>0</v>
      </c>
      <c r="J149" s="152">
        <f t="shared" si="34"/>
        <v>0</v>
      </c>
      <c r="K149" s="152"/>
      <c r="L149" s="152"/>
      <c r="M149" s="152"/>
      <c r="N149" s="152"/>
      <c r="O149" s="152"/>
      <c r="P149" s="152"/>
    </row>
    <row r="150" spans="1:16" ht="26.25" customHeight="1">
      <c r="A150" s="203"/>
      <c r="B150" s="267" t="s">
        <v>88</v>
      </c>
      <c r="C150" s="267"/>
      <c r="D150" s="176">
        <f t="shared" ref="D150:D157" si="35">SUM(E150:P150)</f>
        <v>17226.38</v>
      </c>
      <c r="E150" s="176">
        <f t="shared" ref="E150:J150" si="36">E151</f>
        <v>17226.38</v>
      </c>
      <c r="F150" s="154">
        <f t="shared" si="36"/>
        <v>0</v>
      </c>
      <c r="G150" s="154">
        <f t="shared" si="36"/>
        <v>0</v>
      </c>
      <c r="H150" s="154">
        <f t="shared" si="36"/>
        <v>0</v>
      </c>
      <c r="I150" s="154">
        <f t="shared" si="36"/>
        <v>0</v>
      </c>
      <c r="J150" s="154">
        <f t="shared" si="36"/>
        <v>0</v>
      </c>
      <c r="K150" s="154"/>
      <c r="L150" s="154"/>
      <c r="M150" s="154"/>
      <c r="N150" s="154"/>
      <c r="O150" s="154"/>
      <c r="P150" s="154"/>
    </row>
    <row r="151" spans="1:16" ht="18" customHeight="1">
      <c r="A151" s="203"/>
      <c r="B151" s="171">
        <v>3</v>
      </c>
      <c r="C151" s="161" t="s">
        <v>24</v>
      </c>
      <c r="D151" s="177">
        <f t="shared" si="35"/>
        <v>17226.38</v>
      </c>
      <c r="E151" s="177">
        <f t="shared" ref="E151:J151" si="37">E152</f>
        <v>17226.38</v>
      </c>
      <c r="F151" s="156">
        <f t="shared" si="37"/>
        <v>0</v>
      </c>
      <c r="G151" s="156">
        <f t="shared" si="37"/>
        <v>0</v>
      </c>
      <c r="H151" s="156">
        <f t="shared" si="37"/>
        <v>0</v>
      </c>
      <c r="I151" s="156">
        <f t="shared" si="37"/>
        <v>0</v>
      </c>
      <c r="J151" s="156">
        <f t="shared" si="37"/>
        <v>0</v>
      </c>
      <c r="K151" s="156"/>
      <c r="L151" s="156"/>
      <c r="M151" s="156"/>
      <c r="N151" s="156"/>
      <c r="O151" s="156"/>
      <c r="P151" s="156"/>
    </row>
    <row r="152" spans="1:16">
      <c r="A152" s="203"/>
      <c r="B152" s="162">
        <v>32</v>
      </c>
      <c r="C152" s="163" t="s">
        <v>29</v>
      </c>
      <c r="D152" s="174">
        <f t="shared" si="35"/>
        <v>17226.38</v>
      </c>
      <c r="E152" s="174">
        <f t="shared" ref="E152:J152" si="38">E153</f>
        <v>17226.38</v>
      </c>
      <c r="F152" s="143">
        <f t="shared" si="38"/>
        <v>0</v>
      </c>
      <c r="G152" s="143">
        <f t="shared" si="38"/>
        <v>0</v>
      </c>
      <c r="H152" s="143">
        <f t="shared" si="38"/>
        <v>0</v>
      </c>
      <c r="I152" s="143">
        <f t="shared" si="38"/>
        <v>0</v>
      </c>
      <c r="J152" s="143">
        <f t="shared" si="38"/>
        <v>0</v>
      </c>
      <c r="K152" s="143"/>
      <c r="L152" s="143"/>
      <c r="M152" s="143"/>
      <c r="N152" s="143"/>
      <c r="O152" s="143"/>
      <c r="P152" s="143"/>
    </row>
    <row r="153" spans="1:16">
      <c r="A153" s="203"/>
      <c r="B153" s="164">
        <v>323</v>
      </c>
      <c r="C153" s="165" t="s">
        <v>32</v>
      </c>
      <c r="D153" s="172">
        <f t="shared" si="35"/>
        <v>17226.38</v>
      </c>
      <c r="E153" s="172">
        <f t="shared" ref="E153:J153" si="39">E154</f>
        <v>17226.38</v>
      </c>
      <c r="F153" s="157">
        <f t="shared" si="39"/>
        <v>0</v>
      </c>
      <c r="G153" s="157">
        <f t="shared" si="39"/>
        <v>0</v>
      </c>
      <c r="H153" s="157">
        <f t="shared" si="39"/>
        <v>0</v>
      </c>
      <c r="I153" s="157">
        <f t="shared" si="39"/>
        <v>0</v>
      </c>
      <c r="J153" s="157">
        <f t="shared" si="39"/>
        <v>0</v>
      </c>
      <c r="K153" s="157"/>
      <c r="L153" s="157"/>
      <c r="M153" s="157"/>
      <c r="N153" s="157"/>
      <c r="O153" s="157"/>
      <c r="P153" s="157"/>
    </row>
    <row r="154" spans="1:16" ht="29.25" customHeight="1">
      <c r="A154" s="203"/>
      <c r="B154" s="147">
        <v>3232</v>
      </c>
      <c r="C154" s="148" t="s">
        <v>59</v>
      </c>
      <c r="D154" s="173">
        <v>17226.38</v>
      </c>
      <c r="E154" s="173">
        <v>17226.38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/>
      <c r="L154" s="146"/>
      <c r="M154" s="146"/>
      <c r="N154" s="146"/>
      <c r="O154" s="146"/>
      <c r="P154" s="146"/>
    </row>
    <row r="155" spans="1:16" ht="12.75" customHeight="1">
      <c r="A155" s="203"/>
      <c r="B155" s="147"/>
      <c r="C155" s="148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6" spans="1:16" ht="12.75" customHeight="1">
      <c r="A156" s="203"/>
      <c r="B156" s="147"/>
      <c r="C156" s="148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</row>
    <row r="157" spans="1:16">
      <c r="A157" s="203"/>
      <c r="B157" s="147"/>
      <c r="C157" s="148"/>
      <c r="D157" s="146">
        <f t="shared" si="35"/>
        <v>0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</row>
    <row r="158" spans="1:16" s="12" customFormat="1">
      <c r="A158" s="202"/>
      <c r="B158" s="265" t="s">
        <v>77</v>
      </c>
      <c r="C158" s="265"/>
      <c r="D158" s="182">
        <v>9574076</v>
      </c>
      <c r="E158" s="182">
        <v>995506.18</v>
      </c>
      <c r="F158" s="182">
        <f>F6+F25+F67+F74+F93+F138+F149</f>
        <v>8394000</v>
      </c>
      <c r="G158" s="182">
        <f>G6+G25+G67+G74+G93+G138+G149</f>
        <v>10000</v>
      </c>
      <c r="H158" s="182">
        <f>H6+H25+H67+H74+H93+H138+H149</f>
        <v>250000</v>
      </c>
      <c r="I158" s="182">
        <v>31000</v>
      </c>
      <c r="J158" s="182">
        <v>8000</v>
      </c>
      <c r="K158" s="182">
        <v>10000</v>
      </c>
      <c r="L158" s="182">
        <v>15000</v>
      </c>
      <c r="M158" s="182"/>
      <c r="N158" s="182"/>
      <c r="O158" s="182"/>
      <c r="P158" s="209"/>
    </row>
    <row r="159" spans="1:16">
      <c r="A159" s="204"/>
      <c r="B159" s="205"/>
      <c r="C159" s="206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7"/>
      <c r="P159" s="183"/>
    </row>
    <row r="160" spans="1:16">
      <c r="B160" s="85"/>
      <c r="C160" s="15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</row>
    <row r="161" spans="1:16">
      <c r="B161" s="85"/>
      <c r="C161" s="15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</row>
    <row r="162" spans="1:16" s="225" customFormat="1">
      <c r="A162" s="229"/>
      <c r="B162" s="226"/>
      <c r="C162" s="230" t="s">
        <v>128</v>
      </c>
      <c r="D162" s="228">
        <v>5220172.25</v>
      </c>
      <c r="E162" s="228">
        <v>5220172.25</v>
      </c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</row>
    <row r="163" spans="1:16">
      <c r="B163" s="86"/>
      <c r="C163" s="15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0"/>
    </row>
    <row r="164" spans="1:16" s="225" customFormat="1" ht="25.5">
      <c r="B164" s="226">
        <v>4511</v>
      </c>
      <c r="C164" s="227" t="s">
        <v>129</v>
      </c>
      <c r="D164" s="228">
        <v>5220172.25</v>
      </c>
      <c r="E164" s="228">
        <v>5220172.25</v>
      </c>
    </row>
    <row r="165" spans="1:16" s="12" customFormat="1">
      <c r="A165" s="202"/>
      <c r="B165" s="265" t="s">
        <v>77</v>
      </c>
      <c r="C165" s="265"/>
      <c r="D165" s="182">
        <v>14933678.43</v>
      </c>
      <c r="E165" s="182">
        <v>6215678.4299999997</v>
      </c>
      <c r="F165" s="182">
        <v>8394000</v>
      </c>
      <c r="G165" s="182">
        <v>10000</v>
      </c>
      <c r="H165" s="182">
        <f>H10+H29+H71+H78+H97+H142+H153</f>
        <v>250000</v>
      </c>
      <c r="I165" s="182">
        <v>31000</v>
      </c>
      <c r="J165" s="182">
        <v>8000</v>
      </c>
      <c r="K165" s="182">
        <v>10000</v>
      </c>
      <c r="L165" s="182">
        <v>15000</v>
      </c>
      <c r="M165" s="182"/>
      <c r="N165" s="182"/>
      <c r="O165" s="182"/>
      <c r="P165" s="209"/>
    </row>
    <row r="166" spans="1:16">
      <c r="B166" s="86"/>
      <c r="C166" s="15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>
      <c r="B167" s="86"/>
      <c r="C167" s="15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>
      <c r="B168" s="86"/>
      <c r="C168" s="15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>
      <c r="B169" s="86"/>
      <c r="C169" s="15" t="s">
        <v>145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>
      <c r="B170" s="86"/>
      <c r="C170" s="15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>
      <c r="B171" s="86"/>
      <c r="C171" s="15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>
      <c r="B172" s="86"/>
      <c r="C172" s="15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>
      <c r="B173" s="86"/>
      <c r="C173" s="15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>
      <c r="B174" s="86"/>
      <c r="C174" s="15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>
      <c r="B175" s="86"/>
      <c r="C175" s="15" t="s">
        <v>124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>
      <c r="B176" s="86"/>
      <c r="C176" s="15"/>
      <c r="D176" s="10"/>
      <c r="E176" s="10"/>
      <c r="F176" s="10"/>
      <c r="G176" s="10"/>
      <c r="H176" s="10"/>
      <c r="I176" s="10"/>
      <c r="J176" s="10"/>
      <c r="K176" s="10" t="s">
        <v>125</v>
      </c>
      <c r="L176" s="10"/>
      <c r="M176" s="10"/>
      <c r="N176" s="10"/>
      <c r="O176" s="10"/>
      <c r="P176" s="10"/>
    </row>
    <row r="177" spans="2:16">
      <c r="B177" s="86"/>
      <c r="C177" s="15" t="s">
        <v>126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>
      <c r="B178" s="86"/>
      <c r="C178" s="15"/>
      <c r="D178" s="10"/>
      <c r="E178" s="10"/>
      <c r="F178" s="10"/>
      <c r="G178" s="10"/>
      <c r="H178" s="10"/>
      <c r="I178" s="10"/>
      <c r="J178" s="10" t="s">
        <v>127</v>
      </c>
      <c r="K178" s="10"/>
      <c r="L178" s="10"/>
      <c r="M178" s="10"/>
      <c r="N178" s="10"/>
      <c r="O178" s="10"/>
      <c r="P178" s="10"/>
    </row>
    <row r="179" spans="2:16">
      <c r="B179" s="86"/>
      <c r="C179" s="15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>
      <c r="B180" s="86"/>
      <c r="C180" s="15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>
      <c r="B181" s="86"/>
      <c r="C181" s="15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>
      <c r="B182" s="86"/>
      <c r="C182" s="15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>
      <c r="B183" s="86"/>
      <c r="C183" s="15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>
      <c r="B184" s="86"/>
      <c r="C184" s="15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>
      <c r="B185" s="86"/>
      <c r="C185" s="15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>
      <c r="B186" s="86"/>
      <c r="C186" s="15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>
      <c r="B187" s="86"/>
      <c r="C187" s="15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>
      <c r="B188" s="86"/>
      <c r="C188" s="15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>
      <c r="B189" s="86"/>
      <c r="C189" s="15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>
      <c r="B190" s="86"/>
      <c r="C190" s="15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>
      <c r="B191" s="86"/>
      <c r="C191" s="15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>
      <c r="B192" s="86"/>
      <c r="C192" s="15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>
      <c r="B193" s="86"/>
      <c r="C193" s="15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>
      <c r="B194" s="86"/>
      <c r="C194" s="15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>
      <c r="B195" s="86"/>
      <c r="C195" s="15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>
      <c r="B196" s="86"/>
      <c r="C196" s="15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>
      <c r="B197" s="86"/>
      <c r="C197" s="15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>
      <c r="B198" s="86"/>
      <c r="C198" s="15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>
      <c r="B199" s="86"/>
      <c r="C199" s="15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>
      <c r="B200" s="86"/>
      <c r="C200" s="15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>
      <c r="B201" s="86"/>
      <c r="C201" s="15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>
      <c r="B202" s="86"/>
      <c r="C202" s="15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>
      <c r="B203" s="86"/>
      <c r="C203" s="15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>
      <c r="B204" s="86"/>
      <c r="C204" s="15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>
      <c r="B205" s="86"/>
      <c r="C205" s="15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>
      <c r="B206" s="86"/>
      <c r="C206" s="15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>
      <c r="B207" s="86"/>
      <c r="C207" s="15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>
      <c r="B208" s="86"/>
      <c r="C208" s="15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>
      <c r="B209" s="86"/>
      <c r="C209" s="15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>
      <c r="B210" s="86"/>
      <c r="C210" s="15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>
      <c r="B211" s="86"/>
      <c r="C211" s="15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>
      <c r="B212" s="86"/>
      <c r="C212" s="15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>
      <c r="B213" s="86"/>
      <c r="C213" s="15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>
      <c r="B214" s="86"/>
      <c r="C214" s="15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>
      <c r="B215" s="86"/>
      <c r="C215" s="15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>
      <c r="B216" s="86"/>
      <c r="C216" s="15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>
      <c r="B217" s="86"/>
      <c r="C217" s="15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>
      <c r="B218" s="86"/>
      <c r="C218" s="15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>
      <c r="B219" s="86"/>
      <c r="C219" s="15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>
      <c r="B220" s="86"/>
      <c r="C220" s="15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>
      <c r="B221" s="86"/>
      <c r="C221" s="15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>
      <c r="B222" s="86"/>
      <c r="C222" s="15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>
      <c r="B223" s="86"/>
      <c r="C223" s="15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>
      <c r="B224" s="86"/>
      <c r="C224" s="15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>
      <c r="B225" s="86"/>
      <c r="C225" s="15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>
      <c r="B226" s="86"/>
      <c r="C226" s="15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>
      <c r="B227" s="86"/>
      <c r="C227" s="15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>
      <c r="B228" s="86"/>
      <c r="C228" s="15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>
      <c r="B229" s="86"/>
      <c r="C229" s="15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>
      <c r="B230" s="86"/>
      <c r="C230" s="15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>
      <c r="B231" s="86"/>
      <c r="C231" s="15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>
      <c r="B232" s="86"/>
      <c r="C232" s="15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>
      <c r="B233" s="86"/>
      <c r="C233" s="15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>
      <c r="B234" s="86"/>
      <c r="C234" s="15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>
      <c r="B235" s="86"/>
      <c r="C235" s="15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>
      <c r="B236" s="86"/>
      <c r="C236" s="15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>
      <c r="B237" s="86"/>
      <c r="C237" s="15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>
      <c r="B238" s="86"/>
      <c r="C238" s="15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>
      <c r="B239" s="86"/>
      <c r="C239" s="15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>
      <c r="B240" s="86"/>
      <c r="C240" s="15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>
      <c r="B241" s="86"/>
      <c r="C241" s="15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>
      <c r="B242" s="86"/>
      <c r="C242" s="15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>
      <c r="B243" s="86"/>
      <c r="C243" s="15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>
      <c r="B244" s="86"/>
      <c r="C244" s="15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>
      <c r="B245" s="86"/>
      <c r="C245" s="15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>
      <c r="B246" s="86"/>
      <c r="C246" s="15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>
      <c r="B247" s="86"/>
      <c r="C247" s="15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>
      <c r="B248" s="86"/>
      <c r="C248" s="15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>
      <c r="B249" s="86"/>
      <c r="C249" s="15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>
      <c r="B250" s="86"/>
      <c r="C250" s="15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>
      <c r="B251" s="86"/>
      <c r="C251" s="15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>
      <c r="B252" s="86"/>
      <c r="C252" s="15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>
      <c r="B253" s="86"/>
      <c r="C253" s="15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>
      <c r="B254" s="86"/>
      <c r="C254" s="15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>
      <c r="B255" s="86"/>
      <c r="C255" s="15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>
      <c r="B256" s="86"/>
      <c r="C256" s="15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>
      <c r="B257" s="86"/>
      <c r="C257" s="15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>
      <c r="B258" s="86"/>
      <c r="C258" s="15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>
      <c r="B259" s="86"/>
      <c r="C259" s="15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>
      <c r="B260" s="86"/>
      <c r="C260" s="15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>
      <c r="B261" s="86"/>
      <c r="C261" s="15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>
      <c r="B262" s="86"/>
      <c r="C262" s="15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>
      <c r="B263" s="86"/>
      <c r="C263" s="15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>
      <c r="B264" s="86"/>
      <c r="C264" s="15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>
      <c r="B265" s="86"/>
      <c r="C265" s="15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>
      <c r="B266" s="86"/>
      <c r="C266" s="15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>
      <c r="B267" s="86"/>
      <c r="C267" s="15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>
      <c r="B268" s="86"/>
      <c r="C268" s="1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>
      <c r="B269" s="86"/>
      <c r="C269" s="15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>
      <c r="B270" s="86"/>
      <c r="C270" s="15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>
      <c r="B271" s="86"/>
      <c r="C271" s="15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>
      <c r="B272" s="86"/>
      <c r="C272" s="15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>
      <c r="B273" s="86"/>
      <c r="C273" s="15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>
      <c r="B274" s="86"/>
      <c r="C274" s="15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>
      <c r="B275" s="86"/>
      <c r="C275" s="15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>
      <c r="B276" s="86"/>
      <c r="C276" s="15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>
      <c r="B277" s="86"/>
      <c r="C277" s="15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>
      <c r="B278" s="86"/>
      <c r="C278" s="15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>
      <c r="B279" s="86"/>
      <c r="C279" s="15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>
      <c r="B280" s="86"/>
      <c r="C280" s="15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>
      <c r="B281" s="86"/>
      <c r="C281" s="15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>
      <c r="B282" s="86"/>
      <c r="C282" s="15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>
      <c r="B283" s="86"/>
      <c r="C283" s="15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>
      <c r="B284" s="86"/>
      <c r="C284" s="15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>
      <c r="B285" s="86"/>
      <c r="C285" s="15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>
      <c r="B286" s="86"/>
      <c r="C286" s="15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>
      <c r="B287" s="86"/>
      <c r="C287" s="15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>
      <c r="B288" s="86"/>
      <c r="C288" s="15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>
      <c r="B289" s="86"/>
      <c r="C289" s="15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>
      <c r="B290" s="86"/>
      <c r="C290" s="15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>
      <c r="B291" s="86"/>
      <c r="C291" s="15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>
      <c r="B292" s="86"/>
      <c r="C292" s="15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>
      <c r="B293" s="86"/>
      <c r="C293" s="15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>
      <c r="B294" s="86"/>
      <c r="C294" s="15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>
      <c r="B295" s="86"/>
      <c r="C295" s="15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>
      <c r="B296" s="86"/>
      <c r="C296" s="15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>
      <c r="B297" s="86"/>
      <c r="C297" s="15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>
      <c r="B298" s="86"/>
      <c r="C298" s="15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>
      <c r="B299" s="86"/>
      <c r="C299" s="1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>
      <c r="B300" s="86"/>
      <c r="C300" s="15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>
      <c r="B301" s="86"/>
      <c r="C301" s="15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>
      <c r="B302" s="86"/>
      <c r="C302" s="15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>
      <c r="B303" s="86"/>
      <c r="C303" s="15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>
      <c r="B304" s="86"/>
      <c r="C304" s="15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>
      <c r="B305" s="86"/>
      <c r="C305" s="15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>
      <c r="B306" s="86"/>
      <c r="C306" s="15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>
      <c r="B307" s="86"/>
      <c r="C307" s="15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>
      <c r="B308" s="86"/>
      <c r="C308" s="15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>
      <c r="B309" s="86"/>
      <c r="C309" s="15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>
      <c r="B310" s="86"/>
      <c r="C310" s="15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>
      <c r="B311" s="86"/>
      <c r="C311" s="15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>
      <c r="B312" s="86"/>
      <c r="C312" s="15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>
      <c r="B313" s="86"/>
      <c r="C313" s="15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>
      <c r="B314" s="86"/>
      <c r="C314" s="15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>
      <c r="B315" s="86"/>
      <c r="C315" s="15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>
      <c r="B316" s="86"/>
      <c r="C316" s="15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>
      <c r="B317" s="86"/>
      <c r="C317" s="15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>
      <c r="B318" s="86"/>
      <c r="C318" s="15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>
      <c r="B319" s="86"/>
      <c r="C319" s="15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>
      <c r="B320" s="86"/>
      <c r="C320" s="15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>
      <c r="B321" s="86"/>
      <c r="C321" s="15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>
      <c r="B322" s="86"/>
      <c r="C322" s="15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>
      <c r="B323" s="86"/>
      <c r="C323" s="15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>
      <c r="B324" s="86"/>
      <c r="C324" s="15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>
      <c r="B325" s="86"/>
      <c r="C325" s="15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>
      <c r="B326" s="86"/>
      <c r="C326" s="15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>
      <c r="B327" s="86"/>
      <c r="C327" s="15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>
      <c r="B328" s="86"/>
      <c r="C328" s="15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>
      <c r="B329" s="86"/>
      <c r="C329" s="15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>
      <c r="B330" s="86"/>
      <c r="C330" s="1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>
      <c r="B331" s="86"/>
      <c r="C331" s="15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>
      <c r="B332" s="86"/>
      <c r="C332" s="15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>
      <c r="B333" s="86"/>
      <c r="C333" s="15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>
      <c r="B334" s="86"/>
      <c r="C334" s="15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>
      <c r="B335" s="86"/>
      <c r="C335" s="15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>
      <c r="B336" s="86"/>
      <c r="C336" s="15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>
      <c r="B337" s="86"/>
      <c r="C337" s="15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>
      <c r="B338" s="86"/>
      <c r="C338" s="15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>
      <c r="B339" s="86"/>
      <c r="C339" s="15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>
      <c r="B340" s="86"/>
      <c r="C340" s="15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>
      <c r="B341" s="86"/>
      <c r="C341" s="15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>
      <c r="B342" s="86"/>
      <c r="C342" s="15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>
      <c r="B343" s="86"/>
      <c r="C343" s="15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>
      <c r="B344" s="86"/>
      <c r="C344" s="15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>
      <c r="B345" s="86"/>
      <c r="C345" s="15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>
      <c r="B346" s="86"/>
      <c r="C346" s="15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>
      <c r="B347" s="86"/>
      <c r="C347" s="15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>
      <c r="B348" s="86"/>
      <c r="C348" s="15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>
      <c r="B349" s="86"/>
      <c r="C349" s="15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>
      <c r="B350" s="86"/>
      <c r="C350" s="15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>
      <c r="B351" s="86"/>
      <c r="C351" s="15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>
      <c r="B352" s="86"/>
      <c r="C352" s="15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>
      <c r="B353" s="86"/>
      <c r="C353" s="15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>
      <c r="B354" s="86"/>
      <c r="C354" s="15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>
      <c r="B355" s="86"/>
      <c r="C355" s="15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>
      <c r="B356" s="86"/>
      <c r="C356" s="15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>
      <c r="B357" s="86"/>
      <c r="C357" s="15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>
      <c r="B358" s="86"/>
      <c r="C358" s="15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>
      <c r="B359" s="86"/>
      <c r="C359" s="15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>
      <c r="B360" s="86"/>
      <c r="C360" s="15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>
      <c r="B361" s="86"/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>
      <c r="B362" s="86"/>
      <c r="C362" s="15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>
      <c r="B363" s="86"/>
      <c r="C363" s="15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>
      <c r="B364" s="86"/>
      <c r="C364" s="15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>
      <c r="B365" s="86"/>
      <c r="C365" s="15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>
      <c r="B366" s="86"/>
      <c r="C366" s="15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>
      <c r="B367" s="86"/>
      <c r="C367" s="15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>
      <c r="B368" s="86"/>
      <c r="C368" s="15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>
      <c r="B369" s="86"/>
      <c r="C369" s="15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>
      <c r="B370" s="86"/>
      <c r="C370" s="15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>
      <c r="B371" s="86"/>
      <c r="C371" s="15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>
      <c r="B372" s="86"/>
      <c r="C372" s="15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>
      <c r="B373" s="86"/>
      <c r="C373" s="15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>
      <c r="B374" s="86"/>
      <c r="C374" s="15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>
      <c r="B375" s="86"/>
      <c r="C375" s="15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>
      <c r="B376" s="86"/>
      <c r="C376" s="15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>
      <c r="B377" s="86"/>
      <c r="C377" s="15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>
      <c r="B378" s="86"/>
      <c r="C378" s="15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>
      <c r="B379" s="86"/>
      <c r="C379" s="15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>
      <c r="B380" s="86"/>
      <c r="C380" s="15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>
      <c r="B381" s="86"/>
      <c r="C381" s="15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>
      <c r="B382" s="86"/>
      <c r="C382" s="15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>
      <c r="B383" s="86"/>
      <c r="C383" s="15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>
      <c r="B384" s="86"/>
      <c r="C384" s="15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>
      <c r="B385" s="86"/>
      <c r="C385" s="15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>
      <c r="B386" s="86"/>
      <c r="C386" s="15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>
      <c r="B387" s="86"/>
      <c r="C387" s="15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>
      <c r="B388" s="86"/>
      <c r="C388" s="15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>
      <c r="B389" s="86"/>
      <c r="C389" s="15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>
      <c r="B390" s="86"/>
      <c r="C390" s="15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>
      <c r="B391" s="86"/>
      <c r="C391" s="15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>
      <c r="B392" s="86"/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>
      <c r="B393" s="86"/>
      <c r="C393" s="15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>
      <c r="B394" s="86"/>
      <c r="C394" s="15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>
      <c r="B395" s="86"/>
      <c r="C395" s="15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>
      <c r="B396" s="86"/>
      <c r="C396" s="15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>
      <c r="B397" s="86"/>
      <c r="C397" s="15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>
      <c r="B398" s="86"/>
      <c r="C398" s="15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>
      <c r="B399" s="86"/>
      <c r="C399" s="15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>
      <c r="B400" s="86"/>
      <c r="C400" s="15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>
      <c r="B401" s="86"/>
      <c r="C401" s="15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>
      <c r="B402" s="86"/>
      <c r="C402" s="15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>
      <c r="B403" s="86"/>
      <c r="C403" s="15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>
      <c r="B404" s="86"/>
      <c r="C404" s="15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>
      <c r="B405" s="86"/>
      <c r="C405" s="15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>
      <c r="B406" s="86"/>
      <c r="C406" s="15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>
      <c r="B407" s="86"/>
      <c r="C407" s="15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>
      <c r="B408" s="86"/>
      <c r="C408" s="15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>
      <c r="B409" s="86"/>
      <c r="C409" s="15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>
      <c r="B410" s="86"/>
      <c r="C410" s="15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>
      <c r="B411" s="86"/>
      <c r="C411" s="15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>
      <c r="B412" s="86"/>
      <c r="C412" s="15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>
      <c r="B413" s="86"/>
      <c r="C413" s="15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>
      <c r="B414" s="86"/>
      <c r="C414" s="15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>
      <c r="B415" s="86"/>
      <c r="C415" s="15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>
      <c r="B416" s="86"/>
      <c r="C416" s="15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>
      <c r="B417" s="86"/>
      <c r="C417" s="15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>
      <c r="B418" s="86"/>
      <c r="C418" s="15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>
      <c r="B419" s="86"/>
      <c r="C419" s="15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>
      <c r="B420" s="86"/>
      <c r="C420" s="15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>
      <c r="B421" s="86"/>
      <c r="C421" s="15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>
      <c r="B422" s="86"/>
      <c r="C422" s="15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>
      <c r="B423" s="86"/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>
      <c r="B424" s="86"/>
      <c r="C424" s="15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>
      <c r="B425" s="86"/>
      <c r="C425" s="15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>
      <c r="B426" s="86"/>
      <c r="C426" s="15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>
      <c r="B427" s="86"/>
      <c r="C427" s="15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>
      <c r="B428" s="86"/>
      <c r="C428" s="15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>
      <c r="B429" s="86"/>
      <c r="C429" s="15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>
      <c r="B430" s="86"/>
      <c r="C430" s="15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>
      <c r="B431" s="86"/>
      <c r="C431" s="15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>
      <c r="B432" s="86"/>
      <c r="C432" s="15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>
      <c r="B433" s="86"/>
      <c r="C433" s="15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>
      <c r="B434" s="86"/>
      <c r="C434" s="15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>
      <c r="B435" s="86"/>
      <c r="C435" s="15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>
      <c r="B436" s="86"/>
      <c r="C436" s="15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>
      <c r="B437" s="86"/>
      <c r="C437" s="15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>
      <c r="B438" s="86"/>
      <c r="C438" s="15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>
      <c r="B439" s="86"/>
      <c r="C439" s="15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>
      <c r="B440" s="86"/>
      <c r="C440" s="15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>
      <c r="B441" s="86"/>
      <c r="C441" s="15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>
      <c r="B442" s="86"/>
      <c r="C442" s="15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>
      <c r="B443" s="86"/>
      <c r="C443" s="15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>
      <c r="B444" s="86"/>
      <c r="C444" s="15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>
      <c r="B445" s="86"/>
      <c r="C445" s="15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>
      <c r="B446" s="86"/>
      <c r="C446" s="15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>
      <c r="B447" s="86"/>
      <c r="C447" s="15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>
      <c r="B448" s="86"/>
      <c r="C448" s="15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>
      <c r="B449" s="86"/>
      <c r="C449" s="15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>
      <c r="B450" s="86"/>
      <c r="C450" s="15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>
      <c r="B451" s="86"/>
      <c r="C451" s="15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>
      <c r="B452" s="86"/>
      <c r="C452" s="15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>
      <c r="B453" s="86"/>
      <c r="C453" s="15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>
      <c r="B454" s="86"/>
      <c r="C454" s="15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>
      <c r="B455" s="86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</sheetData>
  <mergeCells count="19">
    <mergeCell ref="B103:C103"/>
    <mergeCell ref="B158:C158"/>
    <mergeCell ref="B6:C6"/>
    <mergeCell ref="B25:C25"/>
    <mergeCell ref="B74:C74"/>
    <mergeCell ref="B93:C93"/>
    <mergeCell ref="B26:C26"/>
    <mergeCell ref="B94:C94"/>
    <mergeCell ref="B138:C138"/>
    <mergeCell ref="B67:C67"/>
    <mergeCell ref="B68:C68"/>
    <mergeCell ref="B165:C165"/>
    <mergeCell ref="B149:C149"/>
    <mergeCell ref="B113:C113"/>
    <mergeCell ref="B116:C116"/>
    <mergeCell ref="B119:C119"/>
    <mergeCell ref="B122:C122"/>
    <mergeCell ref="B150:C150"/>
    <mergeCell ref="B124:C12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2018-02-02T18:59:28Z</cp:lastPrinted>
  <dcterms:created xsi:type="dcterms:W3CDTF">2013-09-11T11:00:21Z</dcterms:created>
  <dcterms:modified xsi:type="dcterms:W3CDTF">2018-02-20T08:59:49Z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